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7.xml" ContentType="application/vnd.openxmlformats-officedocument.drawing+xml"/>
  <Override PartName="/xl/drawings/drawing1.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activeX/activeX1.xml" ContentType="application/vnd.ms-office.activeX+xml"/>
  <Override PartName="/xl/calcChain.xml" ContentType="application/vnd.openxmlformats-officedocument.spreadsheetml.calcChain+xml"/>
  <Override PartName="/customXml/itemProps4.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mc:AlternateContent xmlns:mc="http://schemas.openxmlformats.org/markup-compatibility/2006">
    <mc:Choice Requires="x15">
      <x15ac:absPath xmlns:x15ac="http://schemas.microsoft.com/office/spreadsheetml/2010/11/ac" url="C:\Users\dsanchez.ATLASINV\Desktop\"/>
    </mc:Choice>
  </mc:AlternateContent>
  <xr:revisionPtr revIDLastSave="0" documentId="13_ncr:1_{A7582A3E-FEBF-4042-9912-436939583387}" xr6:coauthVersionLast="47" xr6:coauthVersionMax="47" xr10:uidLastSave="{00000000-0000-0000-0000-000000000000}"/>
  <bookViews>
    <workbookView xWindow="-108" yWindow="-108" windowWidth="23256" windowHeight="12456" tabRatio="1000" xr2:uid="{00000000-000D-0000-FFFF-FFFF00000000}"/>
  </bookViews>
  <sheets>
    <sheet name="Portada" sheetId="19" r:id="rId1"/>
    <sheet name="Información General" sheetId="14" r:id="rId2"/>
    <sheet name="BG" sheetId="3" r:id="rId3"/>
    <sheet name="EERR" sheetId="26" r:id="rId4"/>
    <sheet name="VPN" sheetId="7" r:id="rId5"/>
    <sheet name="EFE" sheetId="5" r:id="rId6"/>
    <sheet name="CA EF" sheetId="33" state="hidden" r:id="rId7"/>
    <sheet name="Nota I" sheetId="8" r:id="rId8"/>
    <sheet name="BG 092023" sheetId="32" state="hidden" r:id="rId9"/>
    <sheet name="Nota II" sheetId="9" r:id="rId10"/>
  </sheets>
  <definedNames>
    <definedName name="\a" localSheetId="6">#REF!</definedName>
    <definedName name="\a" localSheetId="1">#REF!</definedName>
    <definedName name="\a" localSheetId="7">#REF!</definedName>
    <definedName name="\a" localSheetId="9">#REF!</definedName>
    <definedName name="\a">#REF!</definedName>
    <definedName name="_____DAT23" localSheetId="1">#REF!</definedName>
    <definedName name="_____DAT23" localSheetId="7">#REF!</definedName>
    <definedName name="_____DAT23" localSheetId="9">#REF!</definedName>
    <definedName name="_____DAT23">#REF!</definedName>
    <definedName name="_____DAT24" localSheetId="1">#REF!</definedName>
    <definedName name="_____DAT24" localSheetId="7">#REF!</definedName>
    <definedName name="_____DAT24" localSheetId="9">#REF!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4">#REF!</definedName>
    <definedName name="__DAT23">#REF!</definedName>
    <definedName name="__DAT24" localSheetId="4">#REF!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4">#REF!</definedName>
    <definedName name="_DAT13">#REF!</definedName>
    <definedName name="_DAT14" localSheetId="4">#REF!</definedName>
    <definedName name="_DAT14">#REF!</definedName>
    <definedName name="_DAT15">#REF!</definedName>
    <definedName name="_DAT16">#REF!</definedName>
    <definedName name="_DAT17" localSheetId="4">#REF!</definedName>
    <definedName name="_DAT17">#REF!</definedName>
    <definedName name="_DAT18" localSheetId="4">#REF!</definedName>
    <definedName name="_DAT18">#REF!</definedName>
    <definedName name="_DAT19" localSheetId="4">#REF!</definedName>
    <definedName name="_DAT19">#REF!</definedName>
    <definedName name="_DAT2">#REF!</definedName>
    <definedName name="_DAT20" localSheetId="4">#REF!</definedName>
    <definedName name="_DAT20">#REF!</definedName>
    <definedName name="_DAT22" localSheetId="4">#REF!</definedName>
    <definedName name="_DAT22">#REF!</definedName>
    <definedName name="_DAT23" localSheetId="4">#REF!</definedName>
    <definedName name="_DAT23">#REF!</definedName>
    <definedName name="_DAT24" localSheetId="4">#REF!</definedName>
    <definedName name="_DAT24">#REF!</definedName>
    <definedName name="_DAT3" localSheetId="4">#REF!</definedName>
    <definedName name="_DAT3">#REF!</definedName>
    <definedName name="_DAT4" localSheetId="4">#REF!</definedName>
    <definedName name="_DAT4">#REF!</definedName>
    <definedName name="_DAT5" localSheetId="4">#REF!</definedName>
    <definedName name="_DAT5">#REF!</definedName>
    <definedName name="_DAT6">#REF!</definedName>
    <definedName name="_DAT7">#REF!</definedName>
    <definedName name="_DAT8">#REF!</definedName>
    <definedName name="_xlnm._FilterDatabase" localSheetId="6" hidden="1">'CA EF'!$A$2:$AM$197</definedName>
    <definedName name="_xlnm._FilterDatabase" localSheetId="3" hidden="1">EERR!$F$13:$G$13</definedName>
    <definedName name="_xlnm._FilterDatabase" localSheetId="9" hidden="1">'Nota II'!$A$82:$P$88</definedName>
    <definedName name="_Key1" localSheetId="1" hidden="1">#REF!</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Parse_In" localSheetId="4" hidden="1">#REF!</definedName>
    <definedName name="_Parse_In" hidden="1">#REF!</definedName>
    <definedName name="_Parse_Out" localSheetId="4" hidden="1">#REF!</definedName>
    <definedName name="_Parse_Out" hidden="1">#REF!</definedName>
    <definedName name="_RSE1">#REF!</definedName>
    <definedName name="_RSE2">#REF!</definedName>
    <definedName name="_TPy530231">#REF!</definedName>
    <definedName name="a" localSheetId="6"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4">#REF!</definedName>
    <definedName name="a" hidden="1">{#N/A,#N/A,FALSE,"Aging Summary";#N/A,#N/A,FALSE,"Ratio Analysis";#N/A,#N/A,FALSE,"Test 120 Day Accts";#N/A,#N/A,FALSE,"Tickmarks"}</definedName>
    <definedName name="A_impresión_IM" localSheetId="4">#REF!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4">#REF!</definedName>
    <definedName name="ADV_PROM">#REF!</definedName>
    <definedName name="APSUMMARY">#REF!</definedName>
    <definedName name="AR_Balance">#REF!</definedName>
    <definedName name="ARA_Threshold">#REF!</definedName>
    <definedName name="_xlnm.Print_Area" localSheetId="2">BG!$B$8:$I$85</definedName>
    <definedName name="_xlnm.Print_Area" localSheetId="3">EERR!$B$8:$G$99</definedName>
    <definedName name="_xlnm.Print_Area" localSheetId="9">'Nota II'!$A$8:$I$210</definedName>
    <definedName name="Area_de_impresión2" localSheetId="1">#REF!</definedName>
    <definedName name="Area_de_impresión2" localSheetId="7">#REF!</definedName>
    <definedName name="Area_de_impresión2" localSheetId="9">#REF!</definedName>
    <definedName name="Area_de_impresión2" localSheetId="4">#REF!</definedName>
    <definedName name="Area_de_impresión2">#REF!</definedName>
    <definedName name="Area_de_impresión3" localSheetId="4">#REF!</definedName>
    <definedName name="Area_de_impresión3">#REF!</definedName>
    <definedName name="ARGENTINA" localSheetId="4">#REF!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sssssssssssssssssssssssssssssssssssssssss" hidden="1">#REF!</definedName>
    <definedName name="B" localSheetId="4">#REF!</definedName>
    <definedName name="B">#REF!</definedName>
    <definedName name="_xlnm.Database" localSheetId="4">#REF!</definedName>
    <definedName name="_xlnm.Database">#REF!</definedName>
    <definedName name="basemeta" localSheetId="4">#REF!</definedName>
    <definedName name="basemeta">#REF!</definedName>
    <definedName name="basenueva" localSheetId="4">#REF!</definedName>
    <definedName name="basenueva">#REF!</definedName>
    <definedName name="BB">#REF!</definedName>
    <definedName name="BCDE" localSheetId="6" hidden="1">{#N/A,#N/A,FALSE,"Aging Summary";#N/A,#N/A,FALSE,"Ratio Analysis";#N/A,#N/A,FALSE,"Test 120 Day Accts";#N/A,#N/A,FALSE,"Tickmarks"}</definedName>
    <definedName name="BCDE" localSheetId="3"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4">#REF!</definedName>
    <definedName name="BRASIL">#REF!</definedName>
    <definedName name="bsusocomb1">#REF!</definedName>
    <definedName name="bsusonorte1">#REF!</definedName>
    <definedName name="bsusosur1">#REF!</definedName>
    <definedName name="BuiltIn_Print_Area" localSheetId="4">#REF!</definedName>
    <definedName name="BuiltIn_Print_Area">#REF!</definedName>
    <definedName name="BuiltIn_Print_Area___0___0___0___0___0" localSheetId="4">#REF!</definedName>
    <definedName name="BuiltIn_Print_Area___0___0___0___0___0">#REF!</definedName>
    <definedName name="BuiltIn_Print_Area___0___0___0___0___0___0___0___0" localSheetId="4">#REF!</definedName>
    <definedName name="BuiltIn_Print_Area___0___0___0___0___0___0___0___0">#REF!</definedName>
    <definedName name="canal" localSheetId="4">#REF!</definedName>
    <definedName name="canal">#REF!</definedName>
    <definedName name="Capitali">#REF!</definedName>
    <definedName name="CC" localSheetId="4">#REF!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4">#REF!</definedName>
    <definedName name="chart1">#REF!</definedName>
    <definedName name="cliente" localSheetId="4">#REF!</definedName>
    <definedName name="cliente">#REF!</definedName>
    <definedName name="cliente2" localSheetId="4">#REF!</definedName>
    <definedName name="cliente2">#REF!</definedName>
    <definedName name="Clientes" localSheetId="4">#REF!</definedName>
    <definedName name="Clientes">#REF!</definedName>
    <definedName name="Clients_Population_Total" localSheetId="4">#REF!</definedName>
    <definedName name="Clients_Population_Total">#REF!</definedName>
    <definedName name="cndsuuuuuuuuuuuuuuuuuuuuuuuuuuuuuuuuuuuuuuuuuuuuuuuuuuuuu" hidden="1">#REF!</definedName>
    <definedName name="co" localSheetId="4">#REF!</definedName>
    <definedName name="co">#REF!</definedName>
    <definedName name="COMPAÑIAS" localSheetId="4">#REF!</definedName>
    <definedName name="COMPAÑIAS">#REF!</definedName>
    <definedName name="Compilacion">#REF!</definedName>
    <definedName name="complacu" localSheetId="4">#REF!</definedName>
    <definedName name="complacu">#REF!</definedName>
    <definedName name="complemes" localSheetId="4">#REF!</definedName>
    <definedName name="complemes">#REF!</definedName>
    <definedName name="Computed_Sample_Population_Total" localSheetId="4">#REF!</definedName>
    <definedName name="Computed_Sample_Population_Total">#REF!</definedName>
    <definedName name="COST_MP" localSheetId="4">#REF!</definedName>
    <definedName name="COST_MP">#REF!</definedName>
    <definedName name="crin0010">#REF!</definedName>
    <definedName name="Customer">#REF!</definedName>
    <definedName name="customerld">#REF!</definedName>
    <definedName name="CustomerPCS">#REF!</definedName>
    <definedName name="CY_Accounts_Receivable" localSheetId="4">#REF!</definedName>
    <definedName name="CY_Administration" localSheetId="4">#REF!</definedName>
    <definedName name="CY_Administration">#REF!</definedName>
    <definedName name="CY_Cash" localSheetId="4">#REF!</definedName>
    <definedName name="CY_Cash_Div_Dec" localSheetId="4">#REF!</definedName>
    <definedName name="CY_CASH_DIVIDENDS_DECLARED__per_common_share" localSheetId="4">#REF!</definedName>
    <definedName name="CY_Common_Equity" localSheetId="4">#REF!</definedName>
    <definedName name="CY_Cost_of_Sales" localSheetId="4">#REF!</definedName>
    <definedName name="CY_Current_Liabilities" localSheetId="4">#REF!</definedName>
    <definedName name="CY_Depreciation" localSheetId="4">#REF!</definedName>
    <definedName name="CY_Disc._Ops." localSheetId="4">#REF!</definedName>
    <definedName name="CY_Disc_mnth">#REF!</definedName>
    <definedName name="CY_Disc_pd">#REF!</definedName>
    <definedName name="CY_Discounts">#REF!</definedName>
    <definedName name="CY_Earnings_per_share" localSheetId="4">#REF!</definedName>
    <definedName name="CY_Extraord." localSheetId="4">#REF!</definedName>
    <definedName name="CY_Gross_Profit" localSheetId="4">#REF!</definedName>
    <definedName name="CY_INC_AFT_TAX" localSheetId="4">#REF!</definedName>
    <definedName name="CY_INC_BEF_EXTRAORD" localSheetId="4">#REF!</definedName>
    <definedName name="CY_Inc_Bef_Tax" localSheetId="4">#REF!</definedName>
    <definedName name="CY_Intangible_Assets" localSheetId="4">#REF!</definedName>
    <definedName name="CY_Intangible_Assets">#REF!</definedName>
    <definedName name="CY_Interest_Expense" localSheetId="4">#REF!</definedName>
    <definedName name="CY_Inventory" localSheetId="4">#REF!</definedName>
    <definedName name="CY_LIABIL_EQUITY" localSheetId="4">#REF!</definedName>
    <definedName name="CY_LIABIL_EQUITY">#REF!</definedName>
    <definedName name="CY_Long_term_Debt__excl_Dfd_Taxes" localSheetId="4">#REF!</definedName>
    <definedName name="CY_LT_Debt" localSheetId="4">#REF!</definedName>
    <definedName name="CY_Market_Value_of_Equity" localSheetId="4">#REF!</definedName>
    <definedName name="CY_Marketable_Sec" localSheetId="4">#REF!</definedName>
    <definedName name="CY_Marketable_Sec">#REF!</definedName>
    <definedName name="CY_NET_INCOME" localSheetId="4">#REF!</definedName>
    <definedName name="CY_NET_PROFIT">#REF!</definedName>
    <definedName name="CY_Net_Revenue" localSheetId="4">#REF!</definedName>
    <definedName name="CY_Operating_Income" localSheetId="4">#REF!</definedName>
    <definedName name="CY_Operating_Income">#REF!</definedName>
    <definedName name="CY_Other" localSheetId="4">#REF!</definedName>
    <definedName name="CY_Other">#REF!</definedName>
    <definedName name="CY_Other_Curr_Assets" localSheetId="4">#REF!</definedName>
    <definedName name="CY_Other_Curr_Assets">#REF!</definedName>
    <definedName name="CY_Other_LT_Assets" localSheetId="4">#REF!</definedName>
    <definedName name="CY_Other_LT_Assets">#REF!</definedName>
    <definedName name="CY_Other_LT_Liabilities" localSheetId="4">#REF!</definedName>
    <definedName name="CY_Other_LT_Liabilities">#REF!</definedName>
    <definedName name="CY_Preferred_Stock" localSheetId="4">#REF!</definedName>
    <definedName name="CY_Preferred_Stock">#REF!</definedName>
    <definedName name="CY_QUICK_ASSETS" localSheetId="4">#REF!</definedName>
    <definedName name="CY_Ret_mnth">#REF!</definedName>
    <definedName name="CY_Ret_pd">#REF!</definedName>
    <definedName name="CY_Retained_Earnings" localSheetId="4">#REF!</definedName>
    <definedName name="CY_Retained_Earnings">#REF!</definedName>
    <definedName name="CY_Returns">#REF!</definedName>
    <definedName name="CY_Selling" localSheetId="4">#REF!</definedName>
    <definedName name="CY_Selling">#REF!</definedName>
    <definedName name="CY_Tangible_Assets" localSheetId="4">#REF!</definedName>
    <definedName name="CY_Tangible_Assets">#REF!</definedName>
    <definedName name="CY_Tangible_Net_Worth" localSheetId="4">#REF!</definedName>
    <definedName name="CY_Taxes" localSheetId="4">#REF!</definedName>
    <definedName name="CY_TOTAL_ASSETS" localSheetId="4">#REF!</definedName>
    <definedName name="CY_TOTAL_CURR_ASSETS" localSheetId="4">#REF!</definedName>
    <definedName name="CY_TOTAL_DEBT" localSheetId="4">#REF!</definedName>
    <definedName name="CY_TOTAL_EQUITY" localSheetId="4">#REF!</definedName>
    <definedName name="CY_Trade_Payables" localSheetId="4">#REF!</definedName>
    <definedName name="CY_Weighted_Average" localSheetId="4">#REF!</definedName>
    <definedName name="CY_Working_Capital" localSheetId="4">#REF!</definedName>
    <definedName name="CY_Year_Income_Statement" localSheetId="4">#REF!</definedName>
    <definedName name="da" localSheetId="6"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_3583319924100000454" hidden="1">'Nota II'!#REF!</definedName>
    <definedName name="DAFDFAD" localSheetId="6" hidden="1">{#N/A,#N/A,FALSE,"VOL"}</definedName>
    <definedName name="DAFDFAD" localSheetId="3" hidden="1">{#N/A,#N/A,FALSE,"VOL"}</definedName>
    <definedName name="DAFDFAD" localSheetId="5" hidden="1">{#N/A,#N/A,FALSE,"VOL"}</definedName>
    <definedName name="DAFDFAD" localSheetId="1" hidden="1">{#N/A,#N/A,FALSE,"VOL"}</definedName>
    <definedName name="DAFDFAD" localSheetId="7" hidden="1">{#N/A,#N/A,FALSE,"VOL"}</definedName>
    <definedName name="DAFDFAD" localSheetId="9" hidden="1">{#N/A,#N/A,FALSE,"VOL"}</definedName>
    <definedName name="DAFDFAD" localSheetId="4" hidden="1">{#N/A,#N/A,FALSE,"VOL"}</definedName>
    <definedName name="DAFDFAD" hidden="1">{#N/A,#N/A,FALSE,"VOL"}</definedName>
    <definedName name="DASA" localSheetId="4">#REF!</definedName>
    <definedName name="DASA">#REF!</definedName>
    <definedName name="data" localSheetId="4">#REF!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4">#REF!</definedName>
    <definedName name="datos">#REF!</definedName>
    <definedName name="Definición">#REF!</definedName>
    <definedName name="desc" localSheetId="4">#REF!</definedName>
    <definedName name="desc">#REF!</definedName>
    <definedName name="detaacu" localSheetId="4">#REF!</definedName>
    <definedName name="detaacu">#REF!</definedName>
    <definedName name="detames" localSheetId="4">#REF!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4">#REF!</definedName>
    <definedName name="Dist">#REF!</definedName>
    <definedName name="distribuidores" localSheetId="4">#REF!</definedName>
    <definedName name="distribuidores">#REF!</definedName>
    <definedName name="Dollar_Threshold" localSheetId="4">#REF!</definedName>
    <definedName name="Dollar_Threshold">#REF!</definedName>
    <definedName name="dtt" hidden="1">#REF!</definedName>
    <definedName name="Edesa" localSheetId="4">#REF!</definedName>
    <definedName name="Edesa">#REF!</definedName>
    <definedName name="Enriputo" localSheetId="4">#REF!</definedName>
    <definedName name="Enriputo">#REF!</definedName>
    <definedName name="eoafh">#REF!</definedName>
    <definedName name="eoafn">#REF!</definedName>
    <definedName name="eoafs">#REF!</definedName>
    <definedName name="est" localSheetId="4">#REF!</definedName>
    <definedName name="est">#REF!</definedName>
    <definedName name="ESTBF" localSheetId="4">#REF!</definedName>
    <definedName name="ESTBF">#REF!</definedName>
    <definedName name="ESTIMADO" localSheetId="4">#REF!</definedName>
    <definedName name="ESTIMADO">#REF!</definedName>
    <definedName name="EV__LASTREFTIME__" hidden="1">38972.3597337963</definedName>
    <definedName name="EX" localSheetId="4">#REF!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4">#REF!</definedName>
    <definedName name="GASTOS">#REF!</definedName>
    <definedName name="grandes3">#REF!</definedName>
    <definedName name="histor" localSheetId="4">#REF!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4">#REF!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6" hidden="1">{#N/A,#N/A,FALSE,"VOL"}</definedName>
    <definedName name="liq" localSheetId="3" hidden="1">{#N/A,#N/A,FALSE,"VOL"}</definedName>
    <definedName name="liq" localSheetId="5" hidden="1">{#N/A,#N/A,FALSE,"VOL"}</definedName>
    <definedName name="liq" localSheetId="1" hidden="1">{#N/A,#N/A,FALSE,"VOL"}</definedName>
    <definedName name="liq" localSheetId="7" hidden="1">{#N/A,#N/A,FALSE,"VOL"}</definedName>
    <definedName name="liq" localSheetId="9" hidden="1">{#N/A,#N/A,FALSE,"VOL"}</definedName>
    <definedName name="liq" localSheetId="4" hidden="1">{#N/A,#N/A,FALSE,"VOL"}</definedName>
    <definedName name="liq" hidden="1">{#N/A,#N/A,FALSE,"VOL"}</definedName>
    <definedName name="listasuper" localSheetId="4">#REF!</definedName>
    <definedName name="listasuper">#REF!</definedName>
    <definedName name="Maintenance">#REF!</definedName>
    <definedName name="maintenanceld">#REF!</definedName>
    <definedName name="MaintenancePCS">#REF!</definedName>
    <definedName name="marca" localSheetId="4">#REF!</definedName>
    <definedName name="marca">#REF!</definedName>
    <definedName name="Marcas" localSheetId="4">#REF!</definedName>
    <definedName name="Marcas">#REF!</definedName>
    <definedName name="Minimis">#REF!</definedName>
    <definedName name="MKT">#REF!</definedName>
    <definedName name="mktld">#REF!</definedName>
    <definedName name="MKTPCS">#REF!</definedName>
    <definedName name="MP" localSheetId="4">#REF!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6" hidden="1">{#N/A,#N/A,FALSE,"Aging Summary";#N/A,#N/A,FALSE,"Ratio Analysis";#N/A,#N/A,FALSE,"Test 120 Day Accts";#N/A,#N/A,FALSE,"Tickmarks"}</definedName>
    <definedName name="new" localSheetId="3"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6" hidden="1">#REF!</definedName>
    <definedName name="ngughuiyhuhhhhhhhhhhhhhhhhhh" localSheetId="1" hidden="1">#REF!</definedName>
    <definedName name="ngughuiyhuhhhhhhhhhhhhhhhhhh" localSheetId="7" hidden="1">#REF!</definedName>
    <definedName name="ngughuiyhuhhhhhhhhhhhhhhhhhh" localSheetId="9" hidden="1">#REF!</definedName>
    <definedName name="ngughuiyhuhhhhhhhhhhhhhhhhhh" hidden="1">#REF!</definedName>
    <definedName name="njkhoikh" localSheetId="1" hidden="1">#REF!</definedName>
    <definedName name="njkhoikh" localSheetId="7" hidden="1">#REF!</definedName>
    <definedName name="njkhoikh" localSheetId="9" hidden="1">#REF!</definedName>
    <definedName name="njkhoikh" hidden="1">#REF!</definedName>
    <definedName name="nmm" localSheetId="6" hidden="1">{#N/A,#N/A,FALSE,"VOL"}</definedName>
    <definedName name="nmm" localSheetId="3" hidden="1">{#N/A,#N/A,FALSE,"VOL"}</definedName>
    <definedName name="nmm" localSheetId="5" hidden="1">{#N/A,#N/A,FALSE,"VOL"}</definedName>
    <definedName name="nmm" localSheetId="1" hidden="1">{#N/A,#N/A,FALSE,"VOL"}</definedName>
    <definedName name="nmm" localSheetId="7" hidden="1">{#N/A,#N/A,FALSE,"VOL"}</definedName>
    <definedName name="nmm" localSheetId="9" hidden="1">{#N/A,#N/A,FALSE,"VOL"}</definedName>
    <definedName name="nmm" localSheetId="4" hidden="1">{#N/A,#N/A,FALSE,"VOL"}</definedName>
    <definedName name="nmm" hidden="1">{#N/A,#N/A,FALSE,"VOL"}</definedName>
    <definedName name="NO" localSheetId="6" hidden="1">{#N/A,#N/A,FALSE,"VOL"}</definedName>
    <definedName name="NO" localSheetId="3" hidden="1">{#N/A,#N/A,FALSE,"VOL"}</definedName>
    <definedName name="NO" localSheetId="5" hidden="1">{#N/A,#N/A,FALSE,"VOL"}</definedName>
    <definedName name="NO" localSheetId="1" hidden="1">{#N/A,#N/A,FALSE,"VOL"}</definedName>
    <definedName name="NO" localSheetId="7" hidden="1">{#N/A,#N/A,FALSE,"VOL"}</definedName>
    <definedName name="NO" localSheetId="9" hidden="1">{#N/A,#N/A,FALSE,"VOL"}</definedName>
    <definedName name="NO" localSheetId="4" hidden="1">{#N/A,#N/A,FALSE,"VOL"}</definedName>
    <definedName name="NO" hidden="1">{#N/A,#N/A,FALSE,"VOL"}</definedName>
    <definedName name="NonTop_Stratum_Value" localSheetId="4">#REF!</definedName>
    <definedName name="NonTop_Stratum_Value">#REF!</definedName>
    <definedName name="Number_of_Selections">#REF!</definedName>
    <definedName name="Numof_Selections2">#REF!</definedName>
    <definedName name="ñfdsl" localSheetId="7">#REF!</definedName>
    <definedName name="ñfdsl" localSheetId="9">#REF!</definedName>
    <definedName name="ñfdsl">#REF!</definedName>
    <definedName name="ññ" localSheetId="7">#REF!</definedName>
    <definedName name="ññ" localSheetId="9">#REF!</definedName>
    <definedName name="ññ">#REF!</definedName>
    <definedName name="OLE_LINK1" localSheetId="9">'Nota II'!$B$19</definedName>
    <definedName name="OPPROD" localSheetId="1">#REF!</definedName>
    <definedName name="OPPROD" localSheetId="7">#REF!</definedName>
    <definedName name="OPPROD" localSheetId="9">#REF!</definedName>
    <definedName name="OPPROD" localSheetId="4">#REF!</definedName>
    <definedName name="OPPROD">#REF!</definedName>
    <definedName name="opt" localSheetId="1">#REF!</definedName>
    <definedName name="opt" localSheetId="7">#REF!</definedName>
    <definedName name="opt" localSheetId="9">#REF!</definedName>
    <definedName name="opt">#REF!</definedName>
    <definedName name="optr">#REF!</definedName>
    <definedName name="Others">#REF!</definedName>
    <definedName name="othersld">#REF!</definedName>
    <definedName name="OthersPCS">#REF!</definedName>
    <definedName name="PARAGUAY" localSheetId="4">#REF!</definedName>
    <definedName name="PARAGUAY">#REF!</definedName>
    <definedName name="participa" localSheetId="4">#REF!</definedName>
    <definedName name="participa">#REF!</definedName>
    <definedName name="Partidas_seleccionadas_test_de_">#REF!</definedName>
    <definedName name="Partidas_Selecionadas">#REF!</definedName>
    <definedName name="Percent_Threshold" localSheetId="4">#REF!</definedName>
    <definedName name="Percent_Threshold">#REF!</definedName>
    <definedName name="PL_Dollar_Threshold" localSheetId="4">#REF!</definedName>
    <definedName name="PL_Dollar_Threshold">#REF!</definedName>
    <definedName name="PL_Percent_Threshold" localSheetId="4">#REF!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4">#REF!</definedName>
    <definedName name="POLYAR">#REF!</definedName>
    <definedName name="potir">#REF!</definedName>
    <definedName name="ppc" localSheetId="4">#REF!</definedName>
    <definedName name="ppc">#REF!</definedName>
    <definedName name="pr" localSheetId="4">#REF!</definedName>
    <definedName name="pr">#REF!</definedName>
    <definedName name="previs">#REF!</definedName>
    <definedName name="PS_Test_de_Gastos" localSheetId="7">#REF!</definedName>
    <definedName name="PS_Test_de_Gastos" localSheetId="9">#REF!</definedName>
    <definedName name="PS_Test_de_Gastos">#REF!</definedName>
    <definedName name="PY_Accounts_Receivable" localSheetId="4">#REF!</definedName>
    <definedName name="PY_Administration" localSheetId="4">#REF!</definedName>
    <definedName name="PY_Administration">#REF!</definedName>
    <definedName name="PY_Cash" localSheetId="4">#REF!</definedName>
    <definedName name="PY_Cash_Div_Dec" localSheetId="4">#REF!</definedName>
    <definedName name="PY_CASH_DIVIDENDS_DECLARED__per_common_share" localSheetId="4">#REF!</definedName>
    <definedName name="PY_Common_Equity" localSheetId="4">#REF!</definedName>
    <definedName name="PY_Cost_of_Sales" localSheetId="4">#REF!</definedName>
    <definedName name="PY_Current_Liabilities" localSheetId="4">#REF!</definedName>
    <definedName name="PY_Depreciation" localSheetId="4">#REF!</definedName>
    <definedName name="PY_Disc._Ops." localSheetId="4">#REF!</definedName>
    <definedName name="PY_Disc_allow">#REF!</definedName>
    <definedName name="PY_Disc_mnth">#REF!</definedName>
    <definedName name="PY_Disc_pd">#REF!</definedName>
    <definedName name="PY_Discounts">#REF!</definedName>
    <definedName name="PY_Earnings_per_share" localSheetId="4">#REF!</definedName>
    <definedName name="PY_Extraord." localSheetId="4">#REF!</definedName>
    <definedName name="PY_Gross_Profit" localSheetId="4">#REF!</definedName>
    <definedName name="PY_INC_AFT_TAX" localSheetId="4">#REF!</definedName>
    <definedName name="PY_INC_BEF_EXTRAORD" localSheetId="4">#REF!</definedName>
    <definedName name="PY_Inc_Bef_Tax" localSheetId="4">#REF!</definedName>
    <definedName name="PY_Intangible_Assets" localSheetId="4">#REF!</definedName>
    <definedName name="PY_Intangible_Assets">#REF!</definedName>
    <definedName name="PY_Interest_Expense" localSheetId="4">#REF!</definedName>
    <definedName name="PY_Inventory" localSheetId="4">#REF!</definedName>
    <definedName name="PY_LIABIL_EQUITY" localSheetId="4">#REF!</definedName>
    <definedName name="PY_LIABIL_EQUITY">#REF!</definedName>
    <definedName name="PY_Long_term_Debt__excl_Dfd_Taxes" localSheetId="4">#REF!</definedName>
    <definedName name="PY_LT_Debt" localSheetId="4">#REF!</definedName>
    <definedName name="PY_Market_Value_of_Equity" localSheetId="4">#REF!</definedName>
    <definedName name="PY_Marketable_Sec" localSheetId="4">#REF!</definedName>
    <definedName name="PY_Marketable_Sec">#REF!</definedName>
    <definedName name="PY_NET_INCOME" localSheetId="4">#REF!</definedName>
    <definedName name="PY_NET_PROFIT">#REF!</definedName>
    <definedName name="PY_Net_Revenue" localSheetId="4">#REF!</definedName>
    <definedName name="PY_Operating_Inc" localSheetId="4">#REF!</definedName>
    <definedName name="PY_Operating_Inc">#REF!</definedName>
    <definedName name="PY_Operating_Income" localSheetId="4">#REF!</definedName>
    <definedName name="PY_Operating_Income">#REF!</definedName>
    <definedName name="PY_Other_Curr_Assets" localSheetId="4">#REF!</definedName>
    <definedName name="PY_Other_Curr_Assets">#REF!</definedName>
    <definedName name="PY_Other_Exp" localSheetId="4">#REF!</definedName>
    <definedName name="PY_Other_Exp">#REF!</definedName>
    <definedName name="PY_Other_LT_Assets" localSheetId="4">#REF!</definedName>
    <definedName name="PY_Other_LT_Assets">#REF!</definedName>
    <definedName name="PY_Other_LT_Liabilities" localSheetId="4">#REF!</definedName>
    <definedName name="PY_Other_LT_Liabilities">#REF!</definedName>
    <definedName name="PY_Preferred_Stock" localSheetId="4">#REF!</definedName>
    <definedName name="PY_Preferred_Stock">#REF!</definedName>
    <definedName name="PY_QUICK_ASSETS" localSheetId="4">#REF!</definedName>
    <definedName name="PY_Ret_allow">#REF!</definedName>
    <definedName name="PY_Ret_mnth">#REF!</definedName>
    <definedName name="PY_Ret_pd">#REF!</definedName>
    <definedName name="PY_Retained_Earnings" localSheetId="4">#REF!</definedName>
    <definedName name="PY_Retained_Earnings">#REF!</definedName>
    <definedName name="PY_Returns">#REF!</definedName>
    <definedName name="PY_Selling" localSheetId="4">#REF!</definedName>
    <definedName name="PY_Selling">#REF!</definedName>
    <definedName name="PY_Tangible_Assets" localSheetId="4">#REF!</definedName>
    <definedName name="PY_Tangible_Assets">#REF!</definedName>
    <definedName name="PY_Tangible_Net_Worth" localSheetId="4">#REF!</definedName>
    <definedName name="PY_Taxes" localSheetId="4">#REF!</definedName>
    <definedName name="PY_TOTAL_ASSETS" localSheetId="4">#REF!</definedName>
    <definedName name="PY_TOTAL_CURR_ASSETS" localSheetId="4">#REF!</definedName>
    <definedName name="PY_TOTAL_DEBT" localSheetId="4">#REF!</definedName>
    <definedName name="PY_TOTAL_EQUITY" localSheetId="4">#REF!</definedName>
    <definedName name="PY_Trade_Payables" localSheetId="4">#REF!</definedName>
    <definedName name="PY_Weighted_Average" localSheetId="4">#REF!</definedName>
    <definedName name="PY_Working_Capital" localSheetId="4">#REF!</definedName>
    <definedName name="PY_Year_Income_Statement" localSheetId="4">#REF!</definedName>
    <definedName name="PY2_Accounts_Receivable" localSheetId="4">#REF!</definedName>
    <definedName name="PY2_Administration" localSheetId="4">#REF!</definedName>
    <definedName name="PY2_Cash" localSheetId="4">#REF!</definedName>
    <definedName name="PY2_Cash_Div_Dec" localSheetId="4">#REF!</definedName>
    <definedName name="PY2_CASH_DIVIDENDS_DECLARED__per_common_share" localSheetId="4">#REF!</definedName>
    <definedName name="PY2_Common_Equity" localSheetId="4">#REF!</definedName>
    <definedName name="PY2_Cost_of_Sales" localSheetId="4">#REF!</definedName>
    <definedName name="PY2_Current_Liabilities" localSheetId="4">#REF!</definedName>
    <definedName name="PY2_Depreciation" localSheetId="4">#REF!</definedName>
    <definedName name="PY2_Disc._Ops." localSheetId="4">#REF!</definedName>
    <definedName name="PY2_Earnings_per_share" localSheetId="4">#REF!</definedName>
    <definedName name="PY2_Extraord." localSheetId="4">#REF!</definedName>
    <definedName name="PY2_Gross_Profit" localSheetId="4">#REF!</definedName>
    <definedName name="PY2_INC_AFT_TAX" localSheetId="4">#REF!</definedName>
    <definedName name="PY2_INC_BEF_EXTRAORD" localSheetId="4">#REF!</definedName>
    <definedName name="PY2_Inc_Bef_Tax" localSheetId="4">#REF!</definedName>
    <definedName name="PY2_Intangible_Assets" localSheetId="4">#REF!</definedName>
    <definedName name="PY2_Interest_Expense" localSheetId="4">#REF!</definedName>
    <definedName name="PY2_Inventory" localSheetId="4">#REF!</definedName>
    <definedName name="PY2_LIABIL_EQUITY" localSheetId="4">#REF!</definedName>
    <definedName name="PY2_Long_term_Debt__excl_Dfd_Taxes" localSheetId="4">#REF!</definedName>
    <definedName name="PY2_LT_Debt" localSheetId="4">#REF!</definedName>
    <definedName name="PY2_Market_Value_of_Equity" localSheetId="4">#REF!</definedName>
    <definedName name="PY2_Marketable_Sec" localSheetId="4">#REF!</definedName>
    <definedName name="PY2_NET_INCOME" localSheetId="4">#REF!</definedName>
    <definedName name="PY2_Net_Revenue" localSheetId="4">#REF!</definedName>
    <definedName name="PY2_Operating_Inc" localSheetId="4">#REF!</definedName>
    <definedName name="PY2_Operating_Income" localSheetId="4">#REF!</definedName>
    <definedName name="PY2_Other_Curr_Assets" localSheetId="4">#REF!</definedName>
    <definedName name="PY2_Other_Exp." localSheetId="4">#REF!</definedName>
    <definedName name="PY2_Other_LT_Assets" localSheetId="4">#REF!</definedName>
    <definedName name="PY2_Other_LT_Liabilities" localSheetId="4">#REF!</definedName>
    <definedName name="PY2_Preferred_Stock" localSheetId="4">#REF!</definedName>
    <definedName name="PY2_QUICK_ASSETS" localSheetId="4">#REF!</definedName>
    <definedName name="PY2_Retained_Earnings" localSheetId="4">#REF!</definedName>
    <definedName name="PY2_Selling" localSheetId="4">#REF!</definedName>
    <definedName name="PY2_Tangible_Assets" localSheetId="4">#REF!</definedName>
    <definedName name="PY2_Tangible_Net_Worth" localSheetId="4">#REF!</definedName>
    <definedName name="PY2_Taxes" localSheetId="4">#REF!</definedName>
    <definedName name="PY2_TOTAL_ASSETS" localSheetId="4">#REF!</definedName>
    <definedName name="PY2_TOTAL_CURR_ASSETS" localSheetId="4">#REF!</definedName>
    <definedName name="PY2_TOTAL_DEBT" localSheetId="4">#REF!</definedName>
    <definedName name="PY2_TOTAL_EQUITY" localSheetId="4">#REF!</definedName>
    <definedName name="PY2_Trade_Payables" localSheetId="4">#REF!</definedName>
    <definedName name="PY2_Weighted_Average" localSheetId="4">#REF!</definedName>
    <definedName name="PY2_Working_Capital" localSheetId="4">#REF!</definedName>
    <definedName name="PY2_Year_Income_Statement" localSheetId="4">#REF!</definedName>
    <definedName name="PY3_Accounts_Receivable" localSheetId="4">#REF!</definedName>
    <definedName name="PY3_Administration" localSheetId="4">#REF!</definedName>
    <definedName name="PY3_Cash" localSheetId="4">#REF!</definedName>
    <definedName name="PY3_Common_Equity" localSheetId="4">#REF!</definedName>
    <definedName name="PY3_Cost_of_Sales" localSheetId="4">#REF!</definedName>
    <definedName name="PY3_Current_Liabilities" localSheetId="4">#REF!</definedName>
    <definedName name="PY3_Depreciation" localSheetId="4">#REF!</definedName>
    <definedName name="PY3_Disc._Ops." localSheetId="4">#REF!</definedName>
    <definedName name="PY3_Extraord." localSheetId="4">#REF!</definedName>
    <definedName name="PY3_Gross_Profit" localSheetId="4">#REF!</definedName>
    <definedName name="PY3_INC_AFT_TAX" localSheetId="4">#REF!</definedName>
    <definedName name="PY3_INC_BEF_EXTRAORD" localSheetId="4">#REF!</definedName>
    <definedName name="PY3_Inc_Bef_Tax" localSheetId="4">#REF!</definedName>
    <definedName name="PY3_Intangible_Assets" localSheetId="4">#REF!</definedName>
    <definedName name="PY3_Intangible_Assets">#REF!</definedName>
    <definedName name="PY3_Interest_Expense" localSheetId="4">#REF!</definedName>
    <definedName name="PY3_Inventory" localSheetId="4">#REF!</definedName>
    <definedName name="PY3_LIABIL_EQUITY" localSheetId="4">#REF!</definedName>
    <definedName name="PY3_Long_term_Debt__excl_Dfd_Taxes" localSheetId="4">#REF!</definedName>
    <definedName name="PY3_Marketable_Sec" localSheetId="4">#REF!</definedName>
    <definedName name="PY3_Marketable_Sec">#REF!</definedName>
    <definedName name="PY3_NET_INCOME" localSheetId="4">#REF!</definedName>
    <definedName name="PY3_Net_Revenue" localSheetId="4">#REF!</definedName>
    <definedName name="PY3_Operating_Inc" localSheetId="4">#REF!</definedName>
    <definedName name="PY3_Other_Curr_Assets" localSheetId="4">#REF!</definedName>
    <definedName name="PY3_Other_Curr_Assets">#REF!</definedName>
    <definedName name="PY3_Other_Exp." localSheetId="4">#REF!</definedName>
    <definedName name="PY3_Other_LT_Assets" localSheetId="4">#REF!</definedName>
    <definedName name="PY3_Other_LT_Assets">#REF!</definedName>
    <definedName name="PY3_Other_LT_Liabilities" localSheetId="4">#REF!</definedName>
    <definedName name="PY3_Other_LT_Liabilities">#REF!</definedName>
    <definedName name="PY3_Preferred_Stock" localSheetId="4">#REF!</definedName>
    <definedName name="PY3_Preferred_Stock">#REF!</definedName>
    <definedName name="PY3_QUICK_ASSETS" localSheetId="4">#REF!</definedName>
    <definedName name="PY3_Retained_Earnings" localSheetId="4">#REF!</definedName>
    <definedName name="PY3_Retained_Earnings">#REF!</definedName>
    <definedName name="PY3_Selling" localSheetId="4">#REF!</definedName>
    <definedName name="PY3_Tangible_Assets" localSheetId="4">#REF!</definedName>
    <definedName name="PY3_Tangible_Assets">#REF!</definedName>
    <definedName name="PY3_Taxes" localSheetId="4">#REF!</definedName>
    <definedName name="PY3_TOTAL_ASSETS" localSheetId="4">#REF!</definedName>
    <definedName name="PY3_TOTAL_CURR_ASSETS" localSheetId="4">#REF!</definedName>
    <definedName name="PY3_TOTAL_DEBT" localSheetId="4">#REF!</definedName>
    <definedName name="PY3_TOTAL_EQUITY" localSheetId="4">#REF!</definedName>
    <definedName name="PY3_Trade_Payables" localSheetId="4">#REF!</definedName>
    <definedName name="PY3_Year_Income_Statement" localSheetId="4">#REF!</definedName>
    <definedName name="PY4_Accounts_Receivable" localSheetId="4">#REF!</definedName>
    <definedName name="PY4_Administration" localSheetId="4">#REF!</definedName>
    <definedName name="PY4_Cash" localSheetId="4">#REF!</definedName>
    <definedName name="PY4_Common_Equity" localSheetId="4">#REF!</definedName>
    <definedName name="PY4_Cost_of_Sales" localSheetId="4">#REF!</definedName>
    <definedName name="PY4_Current_Liabilities" localSheetId="4">#REF!</definedName>
    <definedName name="PY4_Depreciation" localSheetId="4">#REF!</definedName>
    <definedName name="PY4_Disc._Ops." localSheetId="4">#REF!</definedName>
    <definedName name="PY4_Extraord." localSheetId="4">#REF!</definedName>
    <definedName name="PY4_Gross_Profit" localSheetId="4">#REF!</definedName>
    <definedName name="PY4_INC_AFT_TAX" localSheetId="4">#REF!</definedName>
    <definedName name="PY4_INC_BEF_EXTRAORD" localSheetId="4">#REF!</definedName>
    <definedName name="PY4_Inc_Bef_Tax" localSheetId="4">#REF!</definedName>
    <definedName name="PY4_Intangible_Assets" localSheetId="4">#REF!</definedName>
    <definedName name="PY4_Intangible_Assets">#REF!</definedName>
    <definedName name="PY4_Interest_Expense" localSheetId="4">#REF!</definedName>
    <definedName name="PY4_Inventory" localSheetId="4">#REF!</definedName>
    <definedName name="PY4_LIABIL_EQUITY" localSheetId="4">#REF!</definedName>
    <definedName name="PY4_Long_term_Debt__excl_Dfd_Taxes" localSheetId="4">#REF!</definedName>
    <definedName name="PY4_Marketable_Sec" localSheetId="4">#REF!</definedName>
    <definedName name="PY4_Marketable_Sec">#REF!</definedName>
    <definedName name="PY4_NET_INCOME" localSheetId="4">#REF!</definedName>
    <definedName name="PY4_Net_Revenue" localSheetId="4">#REF!</definedName>
    <definedName name="PY4_Operating_Inc" localSheetId="4">#REF!</definedName>
    <definedName name="PY4_Other_Cur_Assets" localSheetId="4">#REF!</definedName>
    <definedName name="PY4_Other_Cur_Assets">#REF!</definedName>
    <definedName name="PY4_Other_Exp." localSheetId="4">#REF!</definedName>
    <definedName name="PY4_Other_LT_Assets" localSheetId="4">#REF!</definedName>
    <definedName name="PY4_Other_LT_Assets">#REF!</definedName>
    <definedName name="PY4_Other_LT_Liabilities" localSheetId="4">#REF!</definedName>
    <definedName name="PY4_Other_LT_Liabilities">#REF!</definedName>
    <definedName name="PY4_Preferred_Stock" localSheetId="4">#REF!</definedName>
    <definedName name="PY4_Preferred_Stock">#REF!</definedName>
    <definedName name="PY4_QUICK_ASSETS" localSheetId="4">#REF!</definedName>
    <definedName name="PY4_Retained_Earnings" localSheetId="4">#REF!</definedName>
    <definedName name="PY4_Retained_Earnings">#REF!</definedName>
    <definedName name="PY4_Selling" localSheetId="4">#REF!</definedName>
    <definedName name="PY4_Tangible_Assets" localSheetId="4">#REF!</definedName>
    <definedName name="PY4_Tangible_Assets">#REF!</definedName>
    <definedName name="PY4_Taxes" localSheetId="4">#REF!</definedName>
    <definedName name="PY4_TOTAL_ASSETS" localSheetId="4">#REF!</definedName>
    <definedName name="PY4_TOTAL_CURR_ASSETS" localSheetId="4">#REF!</definedName>
    <definedName name="PY4_TOTAL_DEBT" localSheetId="4">#REF!</definedName>
    <definedName name="PY4_TOTAL_EQUITY" localSheetId="4">#REF!</definedName>
    <definedName name="PY4_Trade_Payables" localSheetId="4">#REF!</definedName>
    <definedName name="PY4_Year_Income_Statement" localSheetId="4">#REF!</definedName>
    <definedName name="PY5_Accounts_Receivable" localSheetId="4">#REF!</definedName>
    <definedName name="PY5_Accounts_Receivable">#REF!</definedName>
    <definedName name="PY5_Administration" localSheetId="4">#REF!</definedName>
    <definedName name="PY5_Cash" localSheetId="4">#REF!</definedName>
    <definedName name="PY5_Common_Equity" localSheetId="4">#REF!</definedName>
    <definedName name="PY5_Cost_of_Sales" localSheetId="4">#REF!</definedName>
    <definedName name="PY5_Current_Liabilities" localSheetId="4">#REF!</definedName>
    <definedName name="PY5_Depreciation" localSheetId="4">#REF!</definedName>
    <definedName name="PY5_Disc._Ops." localSheetId="4">#REF!</definedName>
    <definedName name="PY5_Extraord." localSheetId="4">#REF!</definedName>
    <definedName name="PY5_Gross_Profit" localSheetId="4">#REF!</definedName>
    <definedName name="PY5_INC_AFT_TAX" localSheetId="4">#REF!</definedName>
    <definedName name="PY5_INC_BEF_EXTRAORD" localSheetId="4">#REF!</definedName>
    <definedName name="PY5_Inc_Bef_Tax" localSheetId="4">#REF!</definedName>
    <definedName name="PY5_Intangible_Assets" localSheetId="4">#REF!</definedName>
    <definedName name="PY5_Intangible_Assets">#REF!</definedName>
    <definedName name="PY5_Interest_Expense" localSheetId="4">#REF!</definedName>
    <definedName name="PY5_Inventory" localSheetId="4">#REF!</definedName>
    <definedName name="PY5_Inventory">#REF!</definedName>
    <definedName name="PY5_LIABIL_EQUITY" localSheetId="4">#REF!</definedName>
    <definedName name="PY5_Long_term_Debt__excl_Dfd_Taxes" localSheetId="4">#REF!</definedName>
    <definedName name="PY5_Marketable_Sec" localSheetId="4">#REF!</definedName>
    <definedName name="PY5_Marketable_Sec">#REF!</definedName>
    <definedName name="PY5_NET_INCOME" localSheetId="4">#REF!</definedName>
    <definedName name="PY5_Net_Revenue" localSheetId="4">#REF!</definedName>
    <definedName name="PY5_Operating_Inc" localSheetId="4">#REF!</definedName>
    <definedName name="PY5_Other_Curr_Assets" localSheetId="4">#REF!</definedName>
    <definedName name="PY5_Other_Curr_Assets">#REF!</definedName>
    <definedName name="PY5_Other_Exp." localSheetId="4">#REF!</definedName>
    <definedName name="PY5_Other_LT_Assets" localSheetId="4">#REF!</definedName>
    <definedName name="PY5_Other_LT_Assets">#REF!</definedName>
    <definedName name="PY5_Other_LT_Liabilities" localSheetId="4">#REF!</definedName>
    <definedName name="PY5_Other_LT_Liabilities">#REF!</definedName>
    <definedName name="PY5_Preferred_Stock" localSheetId="4">#REF!</definedName>
    <definedName name="PY5_Preferred_Stock">#REF!</definedName>
    <definedName name="PY5_QUICK_ASSETS" localSheetId="4">#REF!</definedName>
    <definedName name="PY5_Retained_Earnings" localSheetId="4">#REF!</definedName>
    <definedName name="PY5_Retained_Earnings">#REF!</definedName>
    <definedName name="PY5_Selling" localSheetId="4">#REF!</definedName>
    <definedName name="PY5_Tangible_Assets" localSheetId="4">#REF!</definedName>
    <definedName name="PY5_Tangible_Assets">#REF!</definedName>
    <definedName name="PY5_Taxes" localSheetId="4">#REF!</definedName>
    <definedName name="PY5_TOTAL_ASSETS" localSheetId="4">#REF!</definedName>
    <definedName name="PY5_TOTAL_CURR_ASSETS" localSheetId="4">#REF!</definedName>
    <definedName name="PY5_TOTAL_DEBT" localSheetId="4">#REF!</definedName>
    <definedName name="PY5_TOTAL_EQUITY" localSheetId="4">#REF!</definedName>
    <definedName name="PY5_Trade_Payables" localSheetId="4">#REF!</definedName>
    <definedName name="PY5_Year_Income_Statement" localSheetId="4">#REF!</definedName>
    <definedName name="QGPL_CLTESLB">#REF!</definedName>
    <definedName name="quarter" localSheetId="4">#REF!</definedName>
    <definedName name="quarter">#REF!</definedName>
    <definedName name="R_Factor" localSheetId="4">#REF!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4" hidden="1">1</definedName>
    <definedName name="SAPBEXrevision" hidden="1">3</definedName>
    <definedName name="SAPBEXsysID" hidden="1">"PLW"</definedName>
    <definedName name="SAPBEXwbID" localSheetId="4" hidden="1">"0B3C5WPQ1PKHTD1CRY997L2MI"</definedName>
    <definedName name="SAPBEXwbID" hidden="1">"14RHU0IXG8KL7C7PJMON454VM"</definedName>
    <definedName name="sdfnlsd" hidden="1">#REF!</definedName>
    <definedName name="sectores">#REF!</definedName>
    <definedName name="sedal" localSheetId="4">#REF!</definedName>
    <definedName name="sedal">#REF!</definedName>
    <definedName name="Selection_Remainder" localSheetId="4">#REF!</definedName>
    <definedName name="Selection_Remainder">#REF!</definedName>
    <definedName name="sku" localSheetId="4">#REF!</definedName>
    <definedName name="sku">#REF!</definedName>
    <definedName name="skus" localSheetId="4">#REF!</definedName>
    <definedName name="skus">#REF!</definedName>
    <definedName name="Starting_Point" localSheetId="4">#REF!</definedName>
    <definedName name="Starting_Point">#REF!</definedName>
    <definedName name="STKDIARIO" localSheetId="4">#REF!</definedName>
    <definedName name="STKDIARIO">#REF!</definedName>
    <definedName name="STKDIARIOPX01" localSheetId="4">#REF!</definedName>
    <definedName name="STKDIARIOPX01">#REF!</definedName>
    <definedName name="STKDIARIOPX04" localSheetId="4">#REF!</definedName>
    <definedName name="STKDIARIOPX04">#REF!</definedName>
    <definedName name="Suma_de_ABR_U_3">#REF!</definedName>
    <definedName name="SUMMARY" localSheetId="4">#REF!</definedName>
    <definedName name="SUMMARY">#REF!</definedName>
    <definedName name="super" localSheetId="4">#REF!</definedName>
    <definedName name="super">#REF!</definedName>
    <definedName name="tablasun" localSheetId="4">#REF!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4">#REF!</definedName>
    <definedName name="TEST0">#REF!</definedName>
    <definedName name="TEST1" localSheetId="4">#REF!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4">#REF!</definedName>
    <definedName name="TESTKEYS">#REF!</definedName>
    <definedName name="TextRefCopy1">#REF!</definedName>
    <definedName name="TextRefCopy10" localSheetId="4">#REF!</definedName>
    <definedName name="TextRefCopy10">#REF!</definedName>
    <definedName name="TextRefCopy100" localSheetId="4">#REF!</definedName>
    <definedName name="TextRefCopy100">#REF!</definedName>
    <definedName name="TextRefCopy102" localSheetId="4">#REF!</definedName>
    <definedName name="TextRefCopy102">#REF!</definedName>
    <definedName name="TextRefCopy103" localSheetId="4">#REF!</definedName>
    <definedName name="TextRefCopy103">#REF!</definedName>
    <definedName name="TextRefCopy104" localSheetId="4">#REF!</definedName>
    <definedName name="TextRefCopy104">#REF!</definedName>
    <definedName name="TextRefCopy105" localSheetId="4">#REF!</definedName>
    <definedName name="TextRefCopy105">#REF!</definedName>
    <definedName name="TextRefCopy107" localSheetId="4">#REF!</definedName>
    <definedName name="TextRefCopy107">#REF!</definedName>
    <definedName name="TextRefCopy108" localSheetId="4">#REF!</definedName>
    <definedName name="TextRefCopy108">#REF!</definedName>
    <definedName name="TextRefCopy109" localSheetId="4">#REF!</definedName>
    <definedName name="TextRefCopy109">#REF!</definedName>
    <definedName name="TextRefCopy11" localSheetId="4">#REF!</definedName>
    <definedName name="TextRefCopy111">#REF!</definedName>
    <definedName name="TextRefCopy112" localSheetId="4">#REF!</definedName>
    <definedName name="TextRefCopy112">#REF!</definedName>
    <definedName name="TextRefCopy113" localSheetId="4">#REF!</definedName>
    <definedName name="TextRefCopy113">#REF!</definedName>
    <definedName name="TextRefCopy114">#REF!</definedName>
    <definedName name="TextRefCopy116" localSheetId="4">#REF!</definedName>
    <definedName name="TextRefCopy116">#REF!</definedName>
    <definedName name="TextRefCopy118" localSheetId="4">#REF!</definedName>
    <definedName name="TextRefCopy118">#REF!</definedName>
    <definedName name="TextRefCopy119" localSheetId="4">#REF!</definedName>
    <definedName name="TextRefCopy119">#REF!</definedName>
    <definedName name="TextRefCopy12" localSheetId="4">#REF!</definedName>
    <definedName name="TextRefCopy120" localSheetId="4">#REF!</definedName>
    <definedName name="TextRefCopy120">#REF!</definedName>
    <definedName name="TextRefCopy121" localSheetId="4">#REF!</definedName>
    <definedName name="TextRefCopy121">#REF!</definedName>
    <definedName name="TextRefCopy122">#REF!</definedName>
    <definedName name="TextRefCopy123">#REF!</definedName>
    <definedName name="TextRefCopy127" localSheetId="4">#REF!</definedName>
    <definedName name="TextRefCopy127">#REF!</definedName>
    <definedName name="TextRefCopy13" localSheetId="4">#REF!</definedName>
    <definedName name="TextRefCopy14" localSheetId="4">#REF!</definedName>
    <definedName name="TextRefCopy15" localSheetId="4">#REF!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4">#REF!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4">#REF!</definedName>
    <definedName name="TextRefCopy4">#REF!</definedName>
    <definedName name="TextRefCopy41">#REF!</definedName>
    <definedName name="TextRefCopy42" localSheetId="4">#REF!</definedName>
    <definedName name="TextRefCopy42">#REF!</definedName>
    <definedName name="TextRefCopy43" localSheetId="4">#REF!</definedName>
    <definedName name="TextRefCopy44" localSheetId="4">#REF!</definedName>
    <definedName name="TextRefCopy44">#REF!</definedName>
    <definedName name="TextRefCopy46">#REF!</definedName>
    <definedName name="TextRefCopy53" localSheetId="4">#REF!</definedName>
    <definedName name="TextRefCopy53">#REF!</definedName>
    <definedName name="TextRefCopy54" localSheetId="4">#REF!</definedName>
    <definedName name="TextRefCopy54">#REF!</definedName>
    <definedName name="TextRefCopy55" localSheetId="4">#REF!</definedName>
    <definedName name="TextRefCopy55">#REF!</definedName>
    <definedName name="TextRefCopy56" localSheetId="4">#REF!</definedName>
    <definedName name="TextRefCopy56">#REF!</definedName>
    <definedName name="TextRefCopy6">#REF!</definedName>
    <definedName name="TextRefCopy63" localSheetId="4">#REF!</definedName>
    <definedName name="TextRefCopy63">#REF!</definedName>
    <definedName name="TextRefCopy65" localSheetId="4">#REF!</definedName>
    <definedName name="TextRefCopy65">#REF!</definedName>
    <definedName name="TextRefCopy66" localSheetId="4">#REF!</definedName>
    <definedName name="TextRefCopy66">#REF!</definedName>
    <definedName name="TextRefCopy67" localSheetId="4">#REF!</definedName>
    <definedName name="TextRefCopy67">#REF!</definedName>
    <definedName name="TextRefCopy68" localSheetId="4">#REF!</definedName>
    <definedName name="TextRefCopy68">#REF!</definedName>
    <definedName name="TextRefCopy7" localSheetId="4">#REF!</definedName>
    <definedName name="TextRefCopy7">#REF!</definedName>
    <definedName name="TextRefCopy70" localSheetId="4">#REF!</definedName>
    <definedName name="TextRefCopy70">#REF!</definedName>
    <definedName name="TextRefCopy71" localSheetId="4">#REF!</definedName>
    <definedName name="TextRefCopy71">#REF!</definedName>
    <definedName name="TextRefCopy73" localSheetId="4">#REF!</definedName>
    <definedName name="TextRefCopy73">#REF!</definedName>
    <definedName name="TextRefCopy75" localSheetId="4">#REF!</definedName>
    <definedName name="TextRefCopy75">#REF!</definedName>
    <definedName name="TextRefCopy77" localSheetId="4">#REF!</definedName>
    <definedName name="TextRefCopy77">#REF!</definedName>
    <definedName name="TextRefCopy79" localSheetId="4">#REF!</definedName>
    <definedName name="TextRefCopy79">#REF!</definedName>
    <definedName name="TextRefCopy8" localSheetId="4">#REF!</definedName>
    <definedName name="TextRefCopy8">#REF!</definedName>
    <definedName name="TextRefCopy80" localSheetId="4">#REF!</definedName>
    <definedName name="TextRefCopy80">#REF!</definedName>
    <definedName name="TextRefCopy82" localSheetId="4">#REF!</definedName>
    <definedName name="TextRefCopy82">#REF!</definedName>
    <definedName name="TextRefCopy85" localSheetId="4">#REF!</definedName>
    <definedName name="TextRefCopy86" localSheetId="4">#REF!</definedName>
    <definedName name="TextRefCopy88" localSheetId="4">#REF!</definedName>
    <definedName name="TextRefCopy89" localSheetId="4">#REF!</definedName>
    <definedName name="TextRefCopy90" localSheetId="4">#REF!</definedName>
    <definedName name="TextRefCopy91" localSheetId="4">#REF!</definedName>
    <definedName name="TextRefCopy92" localSheetId="4">#REF!</definedName>
    <definedName name="TextRefCopy93" localSheetId="4">#REF!</definedName>
    <definedName name="TextRefCopy97" localSheetId="4">#REF!</definedName>
    <definedName name="TextRefCopy97">#REF!</definedName>
    <definedName name="TextRefCopy98">#REF!</definedName>
    <definedName name="TextRefCopyRangeCount" localSheetId="4" hidden="1">12</definedName>
    <definedName name="TextRefCopyRangeCount" hidden="1">1</definedName>
    <definedName name="Top_Stratum_Number" localSheetId="4">#REF!</definedName>
    <definedName name="Top_Stratum_Number">#REF!</definedName>
    <definedName name="Top_Stratum_Value" localSheetId="4">#REF!</definedName>
    <definedName name="Top_Stratum_Value">#REF!</definedName>
    <definedName name="Total_Amount">#REF!</definedName>
    <definedName name="Total_Number_Selections" localSheetId="4">#REF!</definedName>
    <definedName name="Total_Number_Selections">#REF!</definedName>
    <definedName name="tp" localSheetId="4">#REF!</definedName>
    <definedName name="tp">#REF!</definedName>
    <definedName name="Unidades" localSheetId="4">#REF!</definedName>
    <definedName name="Unidades">#REF!</definedName>
    <definedName name="URUGUAY" localSheetId="4">#REF!</definedName>
    <definedName name="URUGUAY">#REF!</definedName>
    <definedName name="vencidos">#REF!</definedName>
    <definedName name="vigencia" localSheetId="4">#REF!</definedName>
    <definedName name="vigencia">#REF!</definedName>
    <definedName name="vpphold">#REF!</definedName>
    <definedName name="VTADIAR" localSheetId="4">#REF!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6"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6" hidden="1">{#N/A,#N/A,FALSE,"VOL"}</definedName>
    <definedName name="wrn.Volumen." localSheetId="3" hidden="1">{#N/A,#N/A,FALSE,"VOL"}</definedName>
    <definedName name="wrn.Volumen." localSheetId="5" hidden="1">{#N/A,#N/A,FALSE,"VOL"}</definedName>
    <definedName name="wrn.Volumen." localSheetId="1" hidden="1">{#N/A,#N/A,FALSE,"VOL"}</definedName>
    <definedName name="wrn.Volumen." localSheetId="7" hidden="1">{#N/A,#N/A,FALSE,"VOL"}</definedName>
    <definedName name="wrn.Volumen." localSheetId="9" hidden="1">{#N/A,#N/A,FALSE,"VOL"}</definedName>
    <definedName name="wrn.Volumen." localSheetId="4" hidden="1">{#N/A,#N/A,FALSE,"VOL"}</definedName>
    <definedName name="wrn.Volumen." hidden="1">{#N/A,#N/A,FALSE,"VOL"}</definedName>
    <definedName name="xdc">#REF!</definedName>
    <definedName name="XREF_COLUMN_1" hidden="1">#REF!</definedName>
    <definedName name="XREF_COLUMN_10" hidden="1">#REF!</definedName>
    <definedName name="XREF_COLUMN_11" localSheetId="4" hidden="1">VPN!#REF!</definedName>
    <definedName name="XREF_COLUMN_12" localSheetId="6" hidden="1">#REF!</definedName>
    <definedName name="XREF_COLUMN_12" localSheetId="1" hidden="1">#REF!</definedName>
    <definedName name="XREF_COLUMN_12" localSheetId="4" hidden="1">VPN!#REF!</definedName>
    <definedName name="XREF_COLUMN_12" hidden="1">#REF!</definedName>
    <definedName name="XREF_COLUMN_13" localSheetId="6" hidden="1">#REF!</definedName>
    <definedName name="XREF_COLUMN_13" localSheetId="1" hidden="1">#REF!</definedName>
    <definedName name="XREF_COLUMN_13" localSheetId="4" hidden="1">VPN!#REF!</definedName>
    <definedName name="XREF_COLUMN_13" hidden="1">#REF!</definedName>
    <definedName name="XREF_COLUMN_14" localSheetId="6" hidden="1">#REF!</definedName>
    <definedName name="XREF_COLUMN_14" localSheetId="1" hidden="1">#REF!</definedName>
    <definedName name="XREF_COLUMN_14" localSheetId="4" hidden="1">VPN!$R:$R</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7" localSheetId="4" hidden="1">#REF!</definedName>
    <definedName name="XREF_COLUMN_17" hidden="1">#REF!</definedName>
    <definedName name="XREF_COLUMN_2" hidden="1">#REF!</definedName>
    <definedName name="XREF_COLUMN_24" hidden="1">#REF!</definedName>
    <definedName name="XREF_COLUMN_4" localSheetId="4" hidden="1">#REF!</definedName>
    <definedName name="XREF_COLUMN_5" localSheetId="4" hidden="1">VPN!$D:$D</definedName>
    <definedName name="XREF_COLUMN_7" localSheetId="6" hidden="1">#REF!</definedName>
    <definedName name="XREF_COLUMN_7" localSheetId="1" hidden="1">#REF!</definedName>
    <definedName name="XREF_COLUMN_7" hidden="1">#REF!</definedName>
    <definedName name="XREF_COLUMN_9" localSheetId="1" hidden="1">#REF!</definedName>
    <definedName name="XREF_COLUMN_9" hidden="1">#REF!</definedName>
    <definedName name="XRefActiveRow" localSheetId="4" hidden="1">#REF!</definedName>
    <definedName name="XRefActiveRow" hidden="1">#REF!</definedName>
    <definedName name="XRefColumnsCount" localSheetId="4" hidden="1">14</definedName>
    <definedName name="XRefColumnsCount" hidden="1">2</definedName>
    <definedName name="XRefCopy1" localSheetId="4" hidden="1">#REF!</definedName>
    <definedName name="XRefCopy1" hidden="1">#REF!</definedName>
    <definedName name="XRefCopy10" localSheetId="4" hidden="1">#REF!</definedName>
    <definedName name="XRefCopy100" localSheetId="4" hidden="1">#REF!</definedName>
    <definedName name="XRefCopy100" hidden="1">#REF!</definedName>
    <definedName name="XRefCopy100Row" localSheetId="4" hidden="1">#REF!</definedName>
    <definedName name="XRefCopy100Row" hidden="1">#REF!</definedName>
    <definedName name="XRefCopy101" localSheetId="4" hidden="1">#REF!</definedName>
    <definedName name="XRefCopy101" hidden="1">#REF!</definedName>
    <definedName name="XRefCopy101Row" localSheetId="4" hidden="1">#REF!</definedName>
    <definedName name="XRefCopy101Row" hidden="1">#REF!</definedName>
    <definedName name="XRefCopy102" localSheetId="4" hidden="1">#REF!</definedName>
    <definedName name="XRefCopy102" hidden="1">#REF!</definedName>
    <definedName name="XRefCopy102Row" localSheetId="4" hidden="1">#REF!</definedName>
    <definedName name="XRefCopy102Row" hidden="1">#REF!</definedName>
    <definedName name="XRefCopy103" localSheetId="4" hidden="1">#REF!</definedName>
    <definedName name="XRefCopy103" hidden="1">#REF!</definedName>
    <definedName name="XRefCopy103Row" localSheetId="4" hidden="1">#REF!</definedName>
    <definedName name="XRefCopy103Row" hidden="1">#REF!</definedName>
    <definedName name="XRefCopy104" localSheetId="4" hidden="1">#REF!</definedName>
    <definedName name="XRefCopy104" hidden="1">#REF!</definedName>
    <definedName name="XRefCopy104Row" localSheetId="4" hidden="1">#REF!</definedName>
    <definedName name="XRefCopy104Row" hidden="1">#REF!</definedName>
    <definedName name="XRefCopy105" hidden="1">#REF!</definedName>
    <definedName name="XRefCopy105Row" localSheetId="4" hidden="1">#REF!</definedName>
    <definedName name="XRefCopy105Row" hidden="1">#REF!</definedName>
    <definedName name="XRefCopy106" hidden="1">#REF!</definedName>
    <definedName name="XRefCopy106Row" localSheetId="4" hidden="1">#REF!</definedName>
    <definedName name="XRefCopy106Row" hidden="1">#REF!</definedName>
    <definedName name="XRefCopy107" hidden="1">#REF!</definedName>
    <definedName name="XRefCopy107Row" localSheetId="4" hidden="1">#REF!</definedName>
    <definedName name="XRefCopy107Row" hidden="1">#REF!</definedName>
    <definedName name="XRefCopy108" hidden="1">#REF!</definedName>
    <definedName name="XRefCopy108Row" localSheetId="4" hidden="1">#REF!</definedName>
    <definedName name="XRefCopy108Row" hidden="1">#REF!</definedName>
    <definedName name="XRefCopy109" hidden="1">#REF!</definedName>
    <definedName name="XRefCopy109Row" localSheetId="4" hidden="1">#REF!</definedName>
    <definedName name="XRefCopy109Row" hidden="1">#REF!</definedName>
    <definedName name="XRefCopy10Row" localSheetId="4" hidden="1">#REF!</definedName>
    <definedName name="XRefCopy10Row" hidden="1">#REF!</definedName>
    <definedName name="XRefCopy11" localSheetId="4" hidden="1">#REF!</definedName>
    <definedName name="XRefCopy110Row" localSheetId="4" hidden="1">#REF!</definedName>
    <definedName name="XRefCopy110Row" hidden="1">#REF!</definedName>
    <definedName name="XRefCopy111Row" localSheetId="4" hidden="1">#REF!</definedName>
    <definedName name="XRefCopy111Row" hidden="1">#REF!</definedName>
    <definedName name="XRefCopy112" hidden="1">#REF!</definedName>
    <definedName name="XRefCopy112Row" localSheetId="4" hidden="1">#REF!</definedName>
    <definedName name="XRefCopy112Row" hidden="1">#REF!</definedName>
    <definedName name="XRefCopy113" hidden="1">#REF!</definedName>
    <definedName name="XRefCopy113Row" localSheetId="4" hidden="1">#REF!</definedName>
    <definedName name="XRefCopy113Row" hidden="1">#REF!</definedName>
    <definedName name="XRefCopy114" hidden="1">#REF!</definedName>
    <definedName name="XRefCopy114Row" localSheetId="4" hidden="1">#REF!</definedName>
    <definedName name="XRefCopy114Row" hidden="1">#REF!</definedName>
    <definedName name="XRefCopy115" hidden="1">#REF!</definedName>
    <definedName name="XRefCopy115Row" localSheetId="4" hidden="1">#REF!</definedName>
    <definedName name="XRefCopy115Row" hidden="1">#REF!</definedName>
    <definedName name="XRefCopy116" hidden="1">#REF!</definedName>
    <definedName name="XRefCopy116Row" localSheetId="4" hidden="1">#REF!</definedName>
    <definedName name="XRefCopy116Row" hidden="1">#REF!</definedName>
    <definedName name="XRefCopy117" hidden="1">#REF!</definedName>
    <definedName name="XRefCopy117Row" localSheetId="4" hidden="1">#REF!</definedName>
    <definedName name="XRefCopy117Row" hidden="1">#REF!</definedName>
    <definedName name="XRefCopy118" localSheetId="4" hidden="1">#REF!</definedName>
    <definedName name="XRefCopy118" hidden="1">#REF!</definedName>
    <definedName name="XRefCopy118Row" localSheetId="4" hidden="1">#REF!</definedName>
    <definedName name="XRefCopy118Row" hidden="1">#REF!</definedName>
    <definedName name="XRefCopy119" localSheetId="4" hidden="1">#REF!</definedName>
    <definedName name="XRefCopy119" hidden="1">#REF!</definedName>
    <definedName name="XRefCopy119Row" localSheetId="4" hidden="1">#REF!</definedName>
    <definedName name="XRefCopy119Row" hidden="1">#REF!</definedName>
    <definedName name="XRefCopy11Row" localSheetId="4" hidden="1">#REF!</definedName>
    <definedName name="XRefCopy11Row" hidden="1">#REF!</definedName>
    <definedName name="XRefCopy12" hidden="1">#REF!</definedName>
    <definedName name="XRefCopy120" localSheetId="4" hidden="1">#REF!</definedName>
    <definedName name="XRefCopy120" hidden="1">#REF!</definedName>
    <definedName name="XRefCopy120Row" localSheetId="4" hidden="1">#REF!</definedName>
    <definedName name="XRefCopy120Row" hidden="1">#REF!</definedName>
    <definedName name="XRefCopy121" localSheetId="4" hidden="1">#REF!</definedName>
    <definedName name="XRefCopy121" hidden="1">#REF!</definedName>
    <definedName name="XRefCopy121Row" localSheetId="4" hidden="1">#REF!</definedName>
    <definedName name="XRefCopy121Row" hidden="1">#REF!</definedName>
    <definedName name="XRefCopy122" localSheetId="4" hidden="1">#REF!</definedName>
    <definedName name="XRefCopy122" hidden="1">#REF!</definedName>
    <definedName name="XRefCopy122Row" localSheetId="4" hidden="1">#REF!</definedName>
    <definedName name="XRefCopy122Row" hidden="1">#REF!</definedName>
    <definedName name="XRefCopy123" hidden="1">#REF!</definedName>
    <definedName name="XRefCopy123Row" localSheetId="4" hidden="1">#REF!</definedName>
    <definedName name="XRefCopy123Row" hidden="1">#REF!</definedName>
    <definedName name="XRefCopy124" hidden="1">#REF!</definedName>
    <definedName name="XRefCopy124Row" localSheetId="4" hidden="1">#REF!</definedName>
    <definedName name="XRefCopy124Row" hidden="1">#REF!</definedName>
    <definedName name="XRefCopy125" hidden="1">#REF!</definedName>
    <definedName name="XRefCopy125Row" localSheetId="4" hidden="1">#REF!</definedName>
    <definedName name="XRefCopy125Row" hidden="1">#REF!</definedName>
    <definedName name="XRefCopy126" hidden="1">#REF!</definedName>
    <definedName name="XRefCopy126Row" localSheetId="4" hidden="1">#REF!</definedName>
    <definedName name="XRefCopy126Row" hidden="1">#REF!</definedName>
    <definedName name="XRefCopy127" hidden="1">#REF!</definedName>
    <definedName name="XRefCopy127Row" localSheetId="4" hidden="1">#REF!</definedName>
    <definedName name="XRefCopy127Row" hidden="1">#REF!</definedName>
    <definedName name="XRefCopy128" hidden="1">#REF!</definedName>
    <definedName name="XRefCopy129" hidden="1">#REF!</definedName>
    <definedName name="XRefCopy129Row" localSheetId="4" hidden="1">#REF!</definedName>
    <definedName name="XRefCopy129Row" hidden="1">#REF!</definedName>
    <definedName name="XRefCopy12Row" localSheetId="4" hidden="1">#REF!</definedName>
    <definedName name="XRefCopy12Row" hidden="1">#REF!</definedName>
    <definedName name="XRefCopy13" localSheetId="4" hidden="1">#REF!</definedName>
    <definedName name="XRefCopy130" hidden="1">#REF!</definedName>
    <definedName name="XRefCopy130Row" localSheetId="4" hidden="1">#REF!</definedName>
    <definedName name="XRefCopy130Row" hidden="1">#REF!</definedName>
    <definedName name="XRefCopy131" hidden="1">#REF!</definedName>
    <definedName name="XRefCopy131Row" localSheetId="4" hidden="1">#REF!</definedName>
    <definedName name="XRefCopy131Row" hidden="1">#REF!</definedName>
    <definedName name="XRefCopy132" localSheetId="4" hidden="1">#REF!</definedName>
    <definedName name="XRefCopy132" hidden="1">#REF!</definedName>
    <definedName name="XRefCopy132Row" localSheetId="4" hidden="1">#REF!</definedName>
    <definedName name="XRefCopy132Row" hidden="1">#REF!</definedName>
    <definedName name="XRefCopy133" localSheetId="4" hidden="1">#REF!</definedName>
    <definedName name="XRefCopy133" hidden="1">#REF!</definedName>
    <definedName name="XRefCopy133Row" localSheetId="4" hidden="1">#REF!</definedName>
    <definedName name="XRefCopy133Row" hidden="1">#REF!</definedName>
    <definedName name="XRefCopy134" hidden="1">#REF!</definedName>
    <definedName name="XRefCopy134Row" localSheetId="4" hidden="1">#REF!</definedName>
    <definedName name="XRefCopy134Row" hidden="1">#REF!</definedName>
    <definedName name="XRefCopy135" hidden="1">#REF!</definedName>
    <definedName name="XRefCopy135Row" localSheetId="4" hidden="1">#REF!</definedName>
    <definedName name="XRefCopy135Row" hidden="1">#REF!</definedName>
    <definedName name="XRefCopy136" hidden="1">#REF!</definedName>
    <definedName name="XRefCopy136Row" localSheetId="4" hidden="1">#REF!</definedName>
    <definedName name="XRefCopy136Row" hidden="1">#REF!</definedName>
    <definedName name="XRefCopy137" hidden="1">#REF!</definedName>
    <definedName name="XRefCopy137Row" localSheetId="4" hidden="1">#REF!</definedName>
    <definedName name="XRefCopy137Row" hidden="1">#REF!</definedName>
    <definedName name="XRefCopy138" hidden="1">#REF!</definedName>
    <definedName name="XRefCopy138Row" localSheetId="4" hidden="1">#REF!</definedName>
    <definedName name="XRefCopy138Row" hidden="1">#REF!</definedName>
    <definedName name="XRefCopy139" hidden="1">#REF!</definedName>
    <definedName name="XRefCopy139Row" localSheetId="4" hidden="1">#REF!</definedName>
    <definedName name="XRefCopy139Row" hidden="1">#REF!</definedName>
    <definedName name="XRefCopy13Row" localSheetId="4" hidden="1">#REF!</definedName>
    <definedName name="XRefCopy13Row" hidden="1">#REF!</definedName>
    <definedName name="XRefCopy140" hidden="1">#REF!</definedName>
    <definedName name="XRefCopy140Row" localSheetId="4" hidden="1">#REF!</definedName>
    <definedName name="XRefCopy140Row" hidden="1">#REF!</definedName>
    <definedName name="XRefCopy141Row" localSheetId="4" hidden="1">#REF!</definedName>
    <definedName name="XRefCopy141Row" hidden="1">#REF!</definedName>
    <definedName name="XRefCopy142" localSheetId="4" hidden="1">#REF!</definedName>
    <definedName name="XRefCopy142Row" localSheetId="4" hidden="1">#REF!</definedName>
    <definedName name="XRefCopy142Row" hidden="1">#REF!</definedName>
    <definedName name="XRefCopy143" localSheetId="4" hidden="1">#REF!</definedName>
    <definedName name="XRefCopy143Row" localSheetId="4" hidden="1">#REF!</definedName>
    <definedName name="XRefCopy143Row" hidden="1">#REF!</definedName>
    <definedName name="XRefCopy144Row" localSheetId="4" hidden="1">#REF!</definedName>
    <definedName name="XRefCopy144Row" hidden="1">#REF!</definedName>
    <definedName name="XRefCopy145Row" localSheetId="4" hidden="1">#REF!</definedName>
    <definedName name="XRefCopy145Row" hidden="1">#REF!</definedName>
    <definedName name="XRefCopy146" localSheetId="4" hidden="1">#REF!</definedName>
    <definedName name="XRefCopy146Row" localSheetId="4" hidden="1">#REF!</definedName>
    <definedName name="XRefCopy146Row" hidden="1">#REF!</definedName>
    <definedName name="XRefCopy147" localSheetId="4" hidden="1">#REF!</definedName>
    <definedName name="XRefCopy147Row" localSheetId="4" hidden="1">#REF!</definedName>
    <definedName name="XRefCopy147Row" hidden="1">#REF!</definedName>
    <definedName name="XRefCopy148" localSheetId="4" hidden="1">#REF!</definedName>
    <definedName name="XRefCopy148Row" localSheetId="4" hidden="1">#REF!</definedName>
    <definedName name="XRefCopy148Row" hidden="1">#REF!</definedName>
    <definedName name="XRefCopy149" localSheetId="4" hidden="1">#REF!</definedName>
    <definedName name="XRefCopy149" hidden="1">#REF!</definedName>
    <definedName name="XRefCopy149Row" localSheetId="4" hidden="1">#REF!</definedName>
    <definedName name="XRefCopy149Row" hidden="1">#REF!</definedName>
    <definedName name="XRefCopy14Row" hidden="1">#REF!</definedName>
    <definedName name="XRefCopy150" localSheetId="4" hidden="1">#REF!</definedName>
    <definedName name="XRefCopy150" hidden="1">#REF!</definedName>
    <definedName name="XRefCopy150Row" localSheetId="4" hidden="1">#REF!</definedName>
    <definedName name="XRefCopy150Row" hidden="1">#REF!</definedName>
    <definedName name="XRefCopy151" localSheetId="4" hidden="1">#REF!</definedName>
    <definedName name="XRefCopy151" hidden="1">#REF!</definedName>
    <definedName name="XRefCopy151Row" localSheetId="4" hidden="1">#REF!</definedName>
    <definedName name="XRefCopy151Row" hidden="1">#REF!</definedName>
    <definedName name="XRefCopy152" localSheetId="4" hidden="1">#REF!</definedName>
    <definedName name="XRefCopy152" hidden="1">#REF!</definedName>
    <definedName name="XRefCopy152Row" localSheetId="4" hidden="1">#REF!</definedName>
    <definedName name="XRefCopy152Row" hidden="1">#REF!</definedName>
    <definedName name="XRefCopy153" localSheetId="4" hidden="1">#REF!</definedName>
    <definedName name="XRefCopy153" hidden="1">#REF!</definedName>
    <definedName name="XRefCopy153Row" localSheetId="4" hidden="1">#REF!</definedName>
    <definedName name="XRefCopy153Row" hidden="1">#REF!</definedName>
    <definedName name="XRefCopy154" localSheetId="4" hidden="1">#REF!</definedName>
    <definedName name="XRefCopy154" hidden="1">#REF!</definedName>
    <definedName name="XRefCopy154Row" localSheetId="4" hidden="1">#REF!</definedName>
    <definedName name="XRefCopy154Row" hidden="1">#REF!</definedName>
    <definedName name="XRefCopy155" localSheetId="4" hidden="1">#REF!</definedName>
    <definedName name="XRefCopy155" hidden="1">#REF!</definedName>
    <definedName name="XRefCopy155Row" localSheetId="4" hidden="1">#REF!</definedName>
    <definedName name="XRefCopy155Row" hidden="1">#REF!</definedName>
    <definedName name="XRefCopy156" localSheetId="4" hidden="1">#REF!</definedName>
    <definedName name="XRefCopy156" hidden="1">#REF!</definedName>
    <definedName name="XRefCopy156Row" localSheetId="4" hidden="1">#REF!</definedName>
    <definedName name="XRefCopy156Row" hidden="1">#REF!</definedName>
    <definedName name="XRefCopy157" localSheetId="4" hidden="1">#REF!</definedName>
    <definedName name="XRefCopy157" hidden="1">#REF!</definedName>
    <definedName name="XRefCopy157Row" localSheetId="4" hidden="1">#REF!</definedName>
    <definedName name="XRefCopy157Row" hidden="1">#REF!</definedName>
    <definedName name="XRefCopy158" localSheetId="4" hidden="1">#REF!</definedName>
    <definedName name="XRefCopy158" hidden="1">#REF!</definedName>
    <definedName name="XRefCopy158Row" localSheetId="4" hidden="1">#REF!</definedName>
    <definedName name="XRefCopy158Row" hidden="1">#REF!</definedName>
    <definedName name="XRefCopy159" localSheetId="4" hidden="1">#REF!</definedName>
    <definedName name="XRefCopy159" hidden="1">#REF!</definedName>
    <definedName name="XRefCopy159Row" localSheetId="4" hidden="1">#REF!</definedName>
    <definedName name="XRefCopy159Row" hidden="1">#REF!</definedName>
    <definedName name="XRefCopy15Row" localSheetId="4" hidden="1">#REF!</definedName>
    <definedName name="XRefCopy160" localSheetId="4" hidden="1">#REF!</definedName>
    <definedName name="XRefCopy160" hidden="1">#REF!</definedName>
    <definedName name="XRefCopy160Row" localSheetId="4" hidden="1">#REF!</definedName>
    <definedName name="XRefCopy160Row" hidden="1">#REF!</definedName>
    <definedName name="XRefCopy161" localSheetId="4" hidden="1">#REF!</definedName>
    <definedName name="XRefCopy161" hidden="1">#REF!</definedName>
    <definedName name="XRefCopy161Row" localSheetId="4" hidden="1">#REF!</definedName>
    <definedName name="XRefCopy161Row" hidden="1">#REF!</definedName>
    <definedName name="XRefCopy162" localSheetId="4" hidden="1">#REF!</definedName>
    <definedName name="XRefCopy162" hidden="1">#REF!</definedName>
    <definedName name="XRefCopy162Row" localSheetId="4" hidden="1">#REF!</definedName>
    <definedName name="XRefCopy162Row" hidden="1">#REF!</definedName>
    <definedName name="XRefCopy163" localSheetId="4" hidden="1">#REF!</definedName>
    <definedName name="XRefCopy163" hidden="1">#REF!</definedName>
    <definedName name="XRefCopy163Row" localSheetId="4" hidden="1">#REF!</definedName>
    <definedName name="XRefCopy163Row" hidden="1">#REF!</definedName>
    <definedName name="XRefCopy164" localSheetId="4" hidden="1">#REF!</definedName>
    <definedName name="XRefCopy164" hidden="1">#REF!</definedName>
    <definedName name="XRefCopy164Row" localSheetId="4" hidden="1">#REF!</definedName>
    <definedName name="XRefCopy164Row" hidden="1">#REF!</definedName>
    <definedName name="XRefCopy165" localSheetId="4" hidden="1">#REF!</definedName>
    <definedName name="XRefCopy165" hidden="1">#REF!</definedName>
    <definedName name="XRefCopy165Row" hidden="1">#REF!</definedName>
    <definedName name="XRefCopy166" localSheetId="4" hidden="1">#REF!</definedName>
    <definedName name="XRefCopy166" hidden="1">#REF!</definedName>
    <definedName name="XRefCopy166Row" hidden="1">#REF!</definedName>
    <definedName name="XRefCopy167" localSheetId="4"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4"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4"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4"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4" hidden="1">#REF!</definedName>
    <definedName name="XRefCopy19Row" hidden="1">#REF!</definedName>
    <definedName name="XRefCopy1Row" localSheetId="4" hidden="1">#REF!</definedName>
    <definedName name="XRefCopy1Row" hidden="1">#REF!</definedName>
    <definedName name="XRefCopy2" localSheetId="4" hidden="1">#REF!</definedName>
    <definedName name="XRefCopy2" hidden="1">#REF!</definedName>
    <definedName name="XRefCopy20" localSheetId="4"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4"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4"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4"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4"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4"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4"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4"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4"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4"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4" hidden="1">#REF!</definedName>
    <definedName name="XRefCopy29Row" hidden="1">#REF!</definedName>
    <definedName name="XRefCopy2Row" localSheetId="4" hidden="1">#REF!</definedName>
    <definedName name="XRefCopy2Row" hidden="1">#REF!</definedName>
    <definedName name="XRefCopy30Row" localSheetId="4" hidden="1">#REF!</definedName>
    <definedName name="XRefCopy30Row" hidden="1">#REF!</definedName>
    <definedName name="XRefCopy31Row" localSheetId="4" hidden="1">#REF!</definedName>
    <definedName name="XRefCopy31Row" hidden="1">#REF!</definedName>
    <definedName name="XRefCopy32Row" localSheetId="4" hidden="1">#REF!</definedName>
    <definedName name="XRefCopy32Row" hidden="1">#REF!</definedName>
    <definedName name="XRefCopy33Row" localSheetId="4" hidden="1">#REF!</definedName>
    <definedName name="XRefCopy33Row" hidden="1">#REF!</definedName>
    <definedName name="XRefCopy34Row" localSheetId="4" hidden="1">#REF!</definedName>
    <definedName name="XRefCopy34Row" hidden="1">#REF!</definedName>
    <definedName name="XRefCopy35Row" localSheetId="4" hidden="1">#REF!</definedName>
    <definedName name="XRefCopy35Row" hidden="1">#REF!</definedName>
    <definedName name="XRefCopy36Row" localSheetId="4" hidden="1">#REF!</definedName>
    <definedName name="XRefCopy36Row" hidden="1">#REF!</definedName>
    <definedName name="XRefCopy37Row" localSheetId="4" hidden="1">#REF!</definedName>
    <definedName name="XRefCopy37Row" hidden="1">#REF!</definedName>
    <definedName name="XRefCopy38Row" localSheetId="4" hidden="1">#REF!</definedName>
    <definedName name="XRefCopy38Row" hidden="1">#REF!</definedName>
    <definedName name="XRefCopy39Row" localSheetId="4" hidden="1">#REF!</definedName>
    <definedName name="XRefCopy39Row" hidden="1">#REF!</definedName>
    <definedName name="XRefCopy3Row" localSheetId="4" hidden="1">#REF!</definedName>
    <definedName name="XRefCopy40Row" localSheetId="4" hidden="1">#REF!</definedName>
    <definedName name="XRefCopy40Row" hidden="1">#REF!</definedName>
    <definedName name="XRefCopy41Row" localSheetId="4" hidden="1">#REF!</definedName>
    <definedName name="XRefCopy41Row" hidden="1">#REF!</definedName>
    <definedName name="XRefCopy42Row" localSheetId="4" hidden="1">#REF!</definedName>
    <definedName name="XRefCopy42Row" hidden="1">#REF!</definedName>
    <definedName name="XRefCopy43Row" localSheetId="4" hidden="1">#REF!</definedName>
    <definedName name="XRefCopy43Row" hidden="1">#REF!</definedName>
    <definedName name="XRefCopy44Row" localSheetId="4" hidden="1">#REF!</definedName>
    <definedName name="XRefCopy44Row" hidden="1">#REF!</definedName>
    <definedName name="XRefCopy45Row" localSheetId="4" hidden="1">#REF!</definedName>
    <definedName name="XRefCopy45Row" hidden="1">#REF!</definedName>
    <definedName name="XRefCopy46Row" localSheetId="4" hidden="1">#REF!</definedName>
    <definedName name="XRefCopy46Row" hidden="1">#REF!</definedName>
    <definedName name="XRefCopy47Row" localSheetId="4" hidden="1">#REF!</definedName>
    <definedName name="XRefCopy47Row" hidden="1">#REF!</definedName>
    <definedName name="XRefCopy48Row" localSheetId="4" hidden="1">#REF!</definedName>
    <definedName name="XRefCopy48Row" hidden="1">#REF!</definedName>
    <definedName name="XRefCopy49Row" localSheetId="4" hidden="1">#REF!</definedName>
    <definedName name="XRefCopy49Row" hidden="1">#REF!</definedName>
    <definedName name="XRefCopy4Row" localSheetId="4" hidden="1">#REF!</definedName>
    <definedName name="XRefCopy50Row" localSheetId="4" hidden="1">#REF!</definedName>
    <definedName name="XRefCopy50Row" hidden="1">#REF!</definedName>
    <definedName name="XRefCopy51Row" localSheetId="4" hidden="1">#REF!</definedName>
    <definedName name="XRefCopy51Row" hidden="1">#REF!</definedName>
    <definedName name="XRefCopy52Row" localSheetId="4" hidden="1">#REF!</definedName>
    <definedName name="XRefCopy52Row" hidden="1">#REF!</definedName>
    <definedName name="XRefCopy53" localSheetId="4" hidden="1">#REF!</definedName>
    <definedName name="XRefCopy53" hidden="1">#REF!</definedName>
    <definedName name="XRefCopy53Row" localSheetId="4" hidden="1">#REF!</definedName>
    <definedName name="XRefCopy53Row" hidden="1">#REF!</definedName>
    <definedName name="XRefCopy54" hidden="1">#REF!</definedName>
    <definedName name="XRefCopy54Row" localSheetId="4" hidden="1">#REF!</definedName>
    <definedName name="XRefCopy54Row" hidden="1">#REF!</definedName>
    <definedName name="XRefCopy55" hidden="1">#REF!</definedName>
    <definedName name="XRefCopy55Row" localSheetId="4" hidden="1">#REF!</definedName>
    <definedName name="XRefCopy55Row" hidden="1">#REF!</definedName>
    <definedName name="XRefCopy56" hidden="1">#REF!</definedName>
    <definedName name="XRefCopy56Row" localSheetId="4" hidden="1">#REF!</definedName>
    <definedName name="XRefCopy56Row" hidden="1">#REF!</definedName>
    <definedName name="XRefCopy57" hidden="1">#REF!</definedName>
    <definedName name="XRefCopy57Row" localSheetId="4" hidden="1">#REF!</definedName>
    <definedName name="XRefCopy57Row" hidden="1">#REF!</definedName>
    <definedName name="XRefCopy58" hidden="1">#REF!</definedName>
    <definedName name="XRefCopy58Row" localSheetId="4" hidden="1">#REF!</definedName>
    <definedName name="XRefCopy58Row" hidden="1">#REF!</definedName>
    <definedName name="XRefCopy59" hidden="1">#REF!</definedName>
    <definedName name="XRefCopy59Row" localSheetId="4" hidden="1">#REF!</definedName>
    <definedName name="XRefCopy59Row" hidden="1">#REF!</definedName>
    <definedName name="XRefCopy60" hidden="1">#REF!</definedName>
    <definedName name="XRefCopy60Row" localSheetId="4" hidden="1">#REF!</definedName>
    <definedName name="XRefCopy60Row" hidden="1">#REF!</definedName>
    <definedName name="XRefCopy61" hidden="1">#REF!</definedName>
    <definedName name="XRefCopy61Row" localSheetId="4" hidden="1">#REF!</definedName>
    <definedName name="XRefCopy61Row" hidden="1">#REF!</definedName>
    <definedName name="XRefCopy62" hidden="1">#REF!</definedName>
    <definedName name="XRefCopy62Row" localSheetId="4" hidden="1">#REF!</definedName>
    <definedName name="XRefCopy62Row" hidden="1">#REF!</definedName>
    <definedName name="XRefCopy63" hidden="1">#REF!</definedName>
    <definedName name="XRefCopy63Row" localSheetId="4" hidden="1">#REF!</definedName>
    <definedName name="XRefCopy63Row" hidden="1">#REF!</definedName>
    <definedName name="XRefCopy64" hidden="1">#REF!</definedName>
    <definedName name="XRefCopy64Row" localSheetId="4" hidden="1">#REF!</definedName>
    <definedName name="XRefCopy64Row" hidden="1">#REF!</definedName>
    <definedName name="XRefCopy65" hidden="1">#REF!</definedName>
    <definedName name="XRefCopy65Row" localSheetId="4" hidden="1">#REF!</definedName>
    <definedName name="XRefCopy65Row" hidden="1">#REF!</definedName>
    <definedName name="XRefCopy66" hidden="1">#REF!</definedName>
    <definedName name="XRefCopy66Row" localSheetId="4" hidden="1">#REF!</definedName>
    <definedName name="XRefCopy66Row" hidden="1">#REF!</definedName>
    <definedName name="XRefCopy67" hidden="1">#REF!</definedName>
    <definedName name="XRefCopy67Row" localSheetId="4" hidden="1">#REF!</definedName>
    <definedName name="XRefCopy67Row" hidden="1">#REF!</definedName>
    <definedName name="XRefCopy68" hidden="1">#REF!</definedName>
    <definedName name="XRefCopy68Row" localSheetId="4" hidden="1">#REF!</definedName>
    <definedName name="XRefCopy68Row" hidden="1">#REF!</definedName>
    <definedName name="XRefCopy69" hidden="1">#REF!</definedName>
    <definedName name="XRefCopy69Row" localSheetId="4" hidden="1">#REF!</definedName>
    <definedName name="XRefCopy69Row" hidden="1">#REF!</definedName>
    <definedName name="XRefCopy7" localSheetId="4" hidden="1">VPN!#REF!</definedName>
    <definedName name="XRefCopy70" localSheetId="6" hidden="1">#REF!</definedName>
    <definedName name="XRefCopy70" localSheetId="1"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hidden="1">#REF!</definedName>
    <definedName name="XRefCopy71Row" localSheetId="4" hidden="1">#REF!</definedName>
    <definedName name="XRefCopy71Row" hidden="1">#REF!</definedName>
    <definedName name="XRefCopy72" hidden="1">#REF!</definedName>
    <definedName name="XRefCopy72Row" localSheetId="4" hidden="1">#REF!</definedName>
    <definedName name="XRefCopy72Row" hidden="1">#REF!</definedName>
    <definedName name="XRefCopy73" hidden="1">#REF!</definedName>
    <definedName name="XRefCopy73Row" localSheetId="4" hidden="1">#REF!</definedName>
    <definedName name="XRefCopy73Row" hidden="1">#REF!</definedName>
    <definedName name="XRefCopy74" hidden="1">#REF!</definedName>
    <definedName name="XRefCopy74Row" localSheetId="4" hidden="1">#REF!</definedName>
    <definedName name="XRefCopy74Row" hidden="1">#REF!</definedName>
    <definedName name="XRefCopy75" localSheetId="6" hidden="1">#REF!</definedName>
    <definedName name="XRefCopy75" localSheetId="1" hidden="1">#REF!</definedName>
    <definedName name="XRefCopy75" localSheetId="4" hidden="1">VPN!#REF!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6" hidden="1">#REF!</definedName>
    <definedName name="XRefCopy76" localSheetId="1" hidden="1">#REF!</definedName>
    <definedName name="XRefCopy76" localSheetId="4" hidden="1">VPN!#REF!</definedName>
    <definedName name="XRefCopy76" hidden="1">#REF!</definedName>
    <definedName name="XRefCopy76Row" localSheetId="1" hidden="1">#REF!</definedName>
    <definedName name="XRefCopy76Row" localSheetId="4" hidden="1">#REF!</definedName>
    <definedName name="XRefCopy76Row" hidden="1">#REF!</definedName>
    <definedName name="XRefCopy77" hidden="1">#REF!</definedName>
    <definedName name="XRefCopy77Row" localSheetId="4" hidden="1">#REF!</definedName>
    <definedName name="XRefCopy77Row" hidden="1">#REF!</definedName>
    <definedName name="XRefCopy78" hidden="1">#REF!</definedName>
    <definedName name="XRefCopy78Row" localSheetId="4" hidden="1">#REF!</definedName>
    <definedName name="XRefCopy78Row" hidden="1">#REF!</definedName>
    <definedName name="XRefCopy79" hidden="1">#REF!</definedName>
    <definedName name="XRefCopy79Row" localSheetId="4" hidden="1">#REF!</definedName>
    <definedName name="XRefCopy79Row" hidden="1">#REF!</definedName>
    <definedName name="XRefCopy7Row" localSheetId="4" hidden="1">#REF!</definedName>
    <definedName name="XRefCopy7Row" hidden="1">#REF!</definedName>
    <definedName name="XRefCopy8" localSheetId="4" hidden="1">VPN!#REF!</definedName>
    <definedName name="XRefCopy80Row" localSheetId="6" hidden="1">#REF!</definedName>
    <definedName name="XRefCopy80Row" localSheetId="1" hidden="1">#REF!</definedName>
    <definedName name="XRefCopy80Row" localSheetId="4" hidden="1">#REF!</definedName>
    <definedName name="XRefCopy80Row" hidden="1">#REF!</definedName>
    <definedName name="XRefCopy81Row" localSheetId="4" hidden="1">#REF!</definedName>
    <definedName name="XRefCopy81Row" hidden="1">#REF!</definedName>
    <definedName name="XRefCopy82Row" localSheetId="4" hidden="1">#REF!</definedName>
    <definedName name="XRefCopy82Row" hidden="1">#REF!</definedName>
    <definedName name="XRefCopy83Row" localSheetId="4" hidden="1">#REF!</definedName>
    <definedName name="XRefCopy83Row" hidden="1">#REF!</definedName>
    <definedName name="XRefCopy84Row" localSheetId="4" hidden="1">#REF!</definedName>
    <definedName name="XRefCopy84Row" hidden="1">#REF!</definedName>
    <definedName name="XRefCopy85" hidden="1">#REF!</definedName>
    <definedName name="XRefCopy85Row" localSheetId="4" hidden="1">#REF!</definedName>
    <definedName name="XRefCopy85Row" hidden="1">#REF!</definedName>
    <definedName name="XRefCopy86" hidden="1">#REF!</definedName>
    <definedName name="XRefCopy86Row" localSheetId="4" hidden="1">#REF!</definedName>
    <definedName name="XRefCopy86Row" hidden="1">#REF!</definedName>
    <definedName name="XRefCopy87" hidden="1">#REF!</definedName>
    <definedName name="XRefCopy87Row" localSheetId="4" hidden="1">#REF!</definedName>
    <definedName name="XRefCopy87Row" hidden="1">#REF!</definedName>
    <definedName name="XRefCopy88" hidden="1">#REF!</definedName>
    <definedName name="XRefCopy88Row" localSheetId="4" hidden="1">#REF!</definedName>
    <definedName name="XRefCopy88Row" hidden="1">#REF!</definedName>
    <definedName name="XRefCopy89" hidden="1">#REF!</definedName>
    <definedName name="XRefCopy89Row" localSheetId="4" hidden="1">#REF!</definedName>
    <definedName name="XRefCopy89Row" hidden="1">#REF!</definedName>
    <definedName name="XRefCopy8Row" localSheetId="4" hidden="1">#REF!</definedName>
    <definedName name="XRefCopy8Row" hidden="1">#REF!</definedName>
    <definedName name="XRefCopy9" localSheetId="4" hidden="1">VPN!#REF!</definedName>
    <definedName name="XRefCopy90" localSheetId="6" hidden="1">#REF!</definedName>
    <definedName name="XRefCopy90" localSheetId="1"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hidden="1">#REF!</definedName>
    <definedName name="XRefCopy91Row" localSheetId="4" hidden="1">#REF!</definedName>
    <definedName name="XRefCopy91Row" hidden="1">#REF!</definedName>
    <definedName name="XRefCopy92" localSheetId="4" hidden="1">#REF!</definedName>
    <definedName name="XRefCopy92" hidden="1">#REF!</definedName>
    <definedName name="XRefCopy92Row" localSheetId="4" hidden="1">#REF!</definedName>
    <definedName name="XRefCopy92Row" hidden="1">#REF!</definedName>
    <definedName name="XRefCopy93" localSheetId="4" hidden="1">#REF!</definedName>
    <definedName name="XRefCopy93" hidden="1">#REF!</definedName>
    <definedName name="XRefCopy93Row" localSheetId="4" hidden="1">#REF!</definedName>
    <definedName name="XRefCopy93Row" hidden="1">#REF!</definedName>
    <definedName name="XRefCopy94" localSheetId="4" hidden="1">#REF!</definedName>
    <definedName name="XRefCopy94" hidden="1">#REF!</definedName>
    <definedName name="XRefCopy94Row" localSheetId="4" hidden="1">#REF!</definedName>
    <definedName name="XRefCopy94Row" hidden="1">#REF!</definedName>
    <definedName name="XRefCopy95" hidden="1">#REF!</definedName>
    <definedName name="XRefCopy95Row" localSheetId="4" hidden="1">#REF!</definedName>
    <definedName name="XRefCopy95Row" hidden="1">#REF!</definedName>
    <definedName name="XRefCopy96" hidden="1">#REF!</definedName>
    <definedName name="XRefCopy96Row" localSheetId="4" hidden="1">#REF!</definedName>
    <definedName name="XRefCopy96Row" hidden="1">#REF!</definedName>
    <definedName name="XRefCopy97" hidden="1">#REF!</definedName>
    <definedName name="XRefCopy97Row" localSheetId="4" hidden="1">#REF!</definedName>
    <definedName name="XRefCopy97Row" hidden="1">#REF!</definedName>
    <definedName name="XRefCopy98" hidden="1">#REF!</definedName>
    <definedName name="XRefCopy98Row" localSheetId="4" hidden="1">#REF!</definedName>
    <definedName name="XRefCopy98Row" hidden="1">#REF!</definedName>
    <definedName name="XRefCopy99" hidden="1">#REF!</definedName>
    <definedName name="XRefCopy99Row" localSheetId="4" hidden="1">#REF!</definedName>
    <definedName name="XRefCopy99Row" hidden="1">#REF!</definedName>
    <definedName name="XRefCopy9Row" localSheetId="4" hidden="1">#REF!</definedName>
    <definedName name="XRefCopy9Row" hidden="1">#REF!</definedName>
    <definedName name="XRefCopyRangeCount" localSheetId="4" hidden="1">76</definedName>
    <definedName name="XRefCopyRangeCount" hidden="1">4</definedName>
    <definedName name="XRefPaste1" hidden="1">#REF!</definedName>
    <definedName name="XRefPaste10" hidden="1">#REF!</definedName>
    <definedName name="XRefPaste100" localSheetId="4" hidden="1">#REF!</definedName>
    <definedName name="XRefPaste100" hidden="1">#REF!</definedName>
    <definedName name="XRefPaste100Row" localSheetId="4" hidden="1">#REF!</definedName>
    <definedName name="XRefPaste100Row" hidden="1">#REF!</definedName>
    <definedName name="XRefPaste101" localSheetId="4" hidden="1">#REF!</definedName>
    <definedName name="XRefPaste101" hidden="1">#REF!</definedName>
    <definedName name="XRefPaste101Row" localSheetId="4" hidden="1">#REF!</definedName>
    <definedName name="XRefPaste101Row" hidden="1">#REF!</definedName>
    <definedName name="XRefPaste102" localSheetId="4" hidden="1">#REF!</definedName>
    <definedName name="XRefPaste102" hidden="1">#REF!</definedName>
    <definedName name="XRefPaste102Row" localSheetId="4" hidden="1">#REF!</definedName>
    <definedName name="XRefPaste102Row" hidden="1">#REF!</definedName>
    <definedName name="XRefPaste103" localSheetId="4" hidden="1">#REF!</definedName>
    <definedName name="XRefPaste103" hidden="1">#REF!</definedName>
    <definedName name="XRefPaste103Row" localSheetId="4" hidden="1">#REF!</definedName>
    <definedName name="XRefPaste103Row" hidden="1">#REF!</definedName>
    <definedName name="XRefPaste104" localSheetId="4" hidden="1">#REF!</definedName>
    <definedName name="XRefPaste104" hidden="1">#REF!</definedName>
    <definedName name="XRefPaste104Row" localSheetId="4" hidden="1">#REF!</definedName>
    <definedName name="XRefPaste104Row" hidden="1">#REF!</definedName>
    <definedName name="XRefPaste105" localSheetId="4" hidden="1">#REF!</definedName>
    <definedName name="XRefPaste105" hidden="1">#REF!</definedName>
    <definedName name="XRefPaste105Row" localSheetId="4" hidden="1">#REF!</definedName>
    <definedName name="XRefPaste105Row" hidden="1">#REF!</definedName>
    <definedName name="XRefPaste106" localSheetId="4" hidden="1">#REF!</definedName>
    <definedName name="XRefPaste106" hidden="1">#REF!</definedName>
    <definedName name="XRefPaste106Row" localSheetId="4" hidden="1">#REF!</definedName>
    <definedName name="XRefPaste106Row" hidden="1">#REF!</definedName>
    <definedName name="XRefPaste107" localSheetId="4" hidden="1">#REF!</definedName>
    <definedName name="XRefPaste107" hidden="1">#REF!</definedName>
    <definedName name="XRefPaste107Row" localSheetId="4" hidden="1">#REF!</definedName>
    <definedName name="XRefPaste107Row" hidden="1">#REF!</definedName>
    <definedName name="XRefPaste108" localSheetId="4" hidden="1">#REF!</definedName>
    <definedName name="XRefPaste108" hidden="1">#REF!</definedName>
    <definedName name="XRefPaste108Row" localSheetId="4" hidden="1">#REF!</definedName>
    <definedName name="XRefPaste108Row" hidden="1">#REF!</definedName>
    <definedName name="XRefPaste109" localSheetId="4" hidden="1">#REF!</definedName>
    <definedName name="XRefPaste109" hidden="1">#REF!</definedName>
    <definedName name="XRefPaste109Row" localSheetId="4" hidden="1">#REF!</definedName>
    <definedName name="XRefPaste109Row" hidden="1">#REF!</definedName>
    <definedName name="XRefPaste10Row" localSheetId="4" hidden="1">#REF!</definedName>
    <definedName name="XRefPaste10Row" hidden="1">#REF!</definedName>
    <definedName name="XRefPaste11" hidden="1">#REF!</definedName>
    <definedName name="XRefPaste110" localSheetId="4" hidden="1">#REF!</definedName>
    <definedName name="XRefPaste110" hidden="1">#REF!</definedName>
    <definedName name="XRefPaste110Row" localSheetId="4" hidden="1">#REF!</definedName>
    <definedName name="XRefPaste110Row" hidden="1">#REF!</definedName>
    <definedName name="XRefPaste111" localSheetId="4" hidden="1">#REF!</definedName>
    <definedName name="XRefPaste111" hidden="1">#REF!</definedName>
    <definedName name="XRefPaste111Row" localSheetId="4" hidden="1">#REF!</definedName>
    <definedName name="XRefPaste111Row" hidden="1">#REF!</definedName>
    <definedName name="XRefPaste112" localSheetId="4" hidden="1">#REF!</definedName>
    <definedName name="XRefPaste112" hidden="1">#REF!</definedName>
    <definedName name="XRefPaste112Row" localSheetId="4" hidden="1">#REF!</definedName>
    <definedName name="XRefPaste112Row" hidden="1">#REF!</definedName>
    <definedName name="XRefPaste113" localSheetId="4" hidden="1">#REF!</definedName>
    <definedName name="XRefPaste113" hidden="1">#REF!</definedName>
    <definedName name="XRefPaste113Row" localSheetId="4" hidden="1">#REF!</definedName>
    <definedName name="XRefPaste113Row" hidden="1">#REF!</definedName>
    <definedName name="XRefPaste114" localSheetId="4" hidden="1">#REF!</definedName>
    <definedName name="XRefPaste114" hidden="1">#REF!</definedName>
    <definedName name="XRefPaste114Row" localSheetId="4" hidden="1">#REF!</definedName>
    <definedName name="XRefPaste114Row" hidden="1">#REF!</definedName>
    <definedName name="XRefPaste115" localSheetId="4" hidden="1">#REF!</definedName>
    <definedName name="XRefPaste115" hidden="1">#REF!</definedName>
    <definedName name="XRefPaste115Row" localSheetId="4" hidden="1">#REF!</definedName>
    <definedName name="XRefPaste115Row" hidden="1">#REF!</definedName>
    <definedName name="XRefPaste116" localSheetId="4" hidden="1">#REF!</definedName>
    <definedName name="XRefPaste116" hidden="1">#REF!</definedName>
    <definedName name="XRefPaste116Row" localSheetId="4" hidden="1">#REF!</definedName>
    <definedName name="XRefPaste116Row" hidden="1">#REF!</definedName>
    <definedName name="XRefPaste117" localSheetId="4" hidden="1">#REF!</definedName>
    <definedName name="XRefPaste117" hidden="1">#REF!</definedName>
    <definedName name="XRefPaste117Row" localSheetId="4" hidden="1">#REF!</definedName>
    <definedName name="XRefPaste117Row" hidden="1">#REF!</definedName>
    <definedName name="XRefPaste118" localSheetId="4" hidden="1">#REF!</definedName>
    <definedName name="XRefPaste118" hidden="1">#REF!</definedName>
    <definedName name="XRefPaste118Row" localSheetId="4" hidden="1">#REF!</definedName>
    <definedName name="XRefPaste118Row" hidden="1">#REF!</definedName>
    <definedName name="XRefPaste119" localSheetId="4" hidden="1">#REF!</definedName>
    <definedName name="XRefPaste119" hidden="1">#REF!</definedName>
    <definedName name="XRefPaste119Row" localSheetId="4" hidden="1">#REF!</definedName>
    <definedName name="XRefPaste119Row"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0" localSheetId="4" hidden="1">#REF!</definedName>
    <definedName name="XRefPaste120" hidden="1">#REF!</definedName>
    <definedName name="XRefPaste120Row" localSheetId="4" hidden="1">#REF!</definedName>
    <definedName name="XRefPaste120Row" hidden="1">#REF!</definedName>
    <definedName name="XRefPaste121" localSheetId="4" hidden="1">#REF!</definedName>
    <definedName name="XRefPaste121" hidden="1">#REF!</definedName>
    <definedName name="XRefPaste121Row" localSheetId="4" hidden="1">#REF!</definedName>
    <definedName name="XRefPaste121Row" hidden="1">#REF!</definedName>
    <definedName name="XRefPaste122" localSheetId="4" hidden="1">#REF!</definedName>
    <definedName name="XRefPaste122" hidden="1">#REF!</definedName>
    <definedName name="XRefPaste122Row" localSheetId="4" hidden="1">#REF!</definedName>
    <definedName name="XRefPaste122Row" hidden="1">#REF!</definedName>
    <definedName name="XRefPaste123" localSheetId="4" hidden="1">#REF!</definedName>
    <definedName name="XRefPaste123" hidden="1">#REF!</definedName>
    <definedName name="XRefPaste123Row" localSheetId="4" hidden="1">#REF!</definedName>
    <definedName name="XRefPaste123Row" hidden="1">#REF!</definedName>
    <definedName name="XRefPaste124" localSheetId="4" hidden="1">#REF!</definedName>
    <definedName name="XRefPaste124" hidden="1">#REF!</definedName>
    <definedName name="XRefPaste124Row" localSheetId="4" hidden="1">#REF!</definedName>
    <definedName name="XRefPaste124Row" hidden="1">#REF!</definedName>
    <definedName name="XRefPaste125" localSheetId="4" hidden="1">#REF!</definedName>
    <definedName name="XRefPaste125" hidden="1">#REF!</definedName>
    <definedName name="XRefPaste125Row" localSheetId="4" hidden="1">#REF!</definedName>
    <definedName name="XRefPaste125Row" hidden="1">#REF!</definedName>
    <definedName name="XRefPaste126" localSheetId="4" hidden="1">#REF!</definedName>
    <definedName name="XRefPaste126" hidden="1">#REF!</definedName>
    <definedName name="XRefPaste126Row" localSheetId="4" hidden="1">#REF!</definedName>
    <definedName name="XRefPaste126Row" hidden="1">#REF!</definedName>
    <definedName name="XRefPaste127" localSheetId="4" hidden="1">#REF!</definedName>
    <definedName name="XRefPaste127" hidden="1">#REF!</definedName>
    <definedName name="XRefPaste127Row" localSheetId="4" hidden="1">#REF!</definedName>
    <definedName name="XRefPaste127Row" hidden="1">#REF!</definedName>
    <definedName name="XRefPaste128" localSheetId="4" hidden="1">#REF!</definedName>
    <definedName name="XRefPaste128" hidden="1">#REF!</definedName>
    <definedName name="XRefPaste128Row" localSheetId="4" hidden="1">#REF!</definedName>
    <definedName name="XRefPaste128Row" hidden="1">#REF!</definedName>
    <definedName name="XRefPaste129" localSheetId="4" hidden="1">#REF!</definedName>
    <definedName name="XRefPaste129" hidden="1">#REF!</definedName>
    <definedName name="XRefPaste129Row" localSheetId="4" hidden="1">#REF!</definedName>
    <definedName name="XRefPaste129Row" hidden="1">#REF!</definedName>
    <definedName name="XRefPaste12Row" localSheetId="4" hidden="1">#REF!</definedName>
    <definedName name="XRefPaste12Row" hidden="1">#REF!</definedName>
    <definedName name="XRefPaste130" localSheetId="4" hidden="1">#REF!</definedName>
    <definedName name="XRefPaste130" hidden="1">#REF!</definedName>
    <definedName name="XRefPaste130Row" localSheetId="4" hidden="1">#REF!</definedName>
    <definedName name="XRefPaste130Row" hidden="1">#REF!</definedName>
    <definedName name="XRefPaste131" localSheetId="4" hidden="1">#REF!</definedName>
    <definedName name="XRefPaste131" hidden="1">#REF!</definedName>
    <definedName name="XRefPaste131Row" localSheetId="4" hidden="1">#REF!</definedName>
    <definedName name="XRefPaste131Row" hidden="1">#REF!</definedName>
    <definedName name="XRefPaste132" localSheetId="4" hidden="1">#REF!</definedName>
    <definedName name="XRefPaste132" hidden="1">#REF!</definedName>
    <definedName name="XRefPaste132Row" localSheetId="4" hidden="1">#REF!</definedName>
    <definedName name="XRefPaste132Row" hidden="1">#REF!</definedName>
    <definedName name="XRefPaste133" localSheetId="4" hidden="1">#REF!</definedName>
    <definedName name="XRefPaste133" hidden="1">#REF!</definedName>
    <definedName name="XRefPaste133Row" localSheetId="4" hidden="1">#REF!</definedName>
    <definedName name="XRefPaste133Row" hidden="1">#REF!</definedName>
    <definedName name="XRefPaste134" localSheetId="4" hidden="1">#REF!</definedName>
    <definedName name="XRefPaste134" hidden="1">#REF!</definedName>
    <definedName name="XRefPaste134Row" localSheetId="4" hidden="1">#REF!</definedName>
    <definedName name="XRefPaste134Row" hidden="1">#REF!</definedName>
    <definedName name="XRefPaste135" localSheetId="4" hidden="1">#REF!</definedName>
    <definedName name="XRefPaste135" hidden="1">#REF!</definedName>
    <definedName name="XRefPaste135Row" localSheetId="4" hidden="1">#REF!</definedName>
    <definedName name="XRefPaste135Row" hidden="1">#REF!</definedName>
    <definedName name="XRefPaste136" localSheetId="4" hidden="1">#REF!</definedName>
    <definedName name="XRefPaste136" hidden="1">#REF!</definedName>
    <definedName name="XRefPaste136Row" localSheetId="4" hidden="1">#REF!</definedName>
    <definedName name="XRefPaste136Row" hidden="1">#REF!</definedName>
    <definedName name="XRefPaste137" localSheetId="4" hidden="1">#REF!</definedName>
    <definedName name="XRefPaste137" hidden="1">#REF!</definedName>
    <definedName name="XRefPaste137Row" localSheetId="4" hidden="1">#REF!</definedName>
    <definedName name="XRefPaste137Row" hidden="1">#REF!</definedName>
    <definedName name="XRefPaste138" localSheetId="4" hidden="1">#REF!</definedName>
    <definedName name="XRefPaste138" hidden="1">#REF!</definedName>
    <definedName name="XRefPaste138Row" localSheetId="4" hidden="1">#REF!</definedName>
    <definedName name="XRefPaste138Row" hidden="1">#REF!</definedName>
    <definedName name="XRefPaste139" localSheetId="4" hidden="1">#REF!</definedName>
    <definedName name="XRefPaste139" hidden="1">#REF!</definedName>
    <definedName name="XRefPaste139Row" localSheetId="4" hidden="1">#REF!</definedName>
    <definedName name="XRefPaste139Row" hidden="1">#REF!</definedName>
    <definedName name="XRefPaste13Row" localSheetId="4" hidden="1">#REF!</definedName>
    <definedName name="XRefPaste13Row" hidden="1">#REF!</definedName>
    <definedName name="XRefPaste14" localSheetId="4" hidden="1">#REF!</definedName>
    <definedName name="XRefPaste140" localSheetId="4" hidden="1">#REF!</definedName>
    <definedName name="XRefPaste140" hidden="1">#REF!</definedName>
    <definedName name="XRefPaste140Row" localSheetId="4" hidden="1">#REF!</definedName>
    <definedName name="XRefPaste140Row" hidden="1">#REF!</definedName>
    <definedName name="XRefPaste141" localSheetId="4" hidden="1">#REF!</definedName>
    <definedName name="XRefPaste141" hidden="1">#REF!</definedName>
    <definedName name="XRefPaste141Row" localSheetId="4" hidden="1">#REF!</definedName>
    <definedName name="XRefPaste141Row" hidden="1">#REF!</definedName>
    <definedName name="XRefPaste142" localSheetId="4" hidden="1">#REF!</definedName>
    <definedName name="XRefPaste142" hidden="1">#REF!</definedName>
    <definedName name="XRefPaste142Row" localSheetId="4" hidden="1">#REF!</definedName>
    <definedName name="XRefPaste142Row" hidden="1">#REF!</definedName>
    <definedName name="XRefPaste143" localSheetId="4" hidden="1">#REF!</definedName>
    <definedName name="XRefPaste143" hidden="1">#REF!</definedName>
    <definedName name="XRefPaste143Row" localSheetId="4" hidden="1">#REF!</definedName>
    <definedName name="XRefPaste143Row" hidden="1">#REF!</definedName>
    <definedName name="XRefPaste144" localSheetId="4" hidden="1">#REF!</definedName>
    <definedName name="XRefPaste144" hidden="1">#REF!</definedName>
    <definedName name="XRefPaste144Row" localSheetId="4" hidden="1">#REF!</definedName>
    <definedName name="XRefPaste144Row" hidden="1">#REF!</definedName>
    <definedName name="XRefPaste145" localSheetId="4" hidden="1">#REF!</definedName>
    <definedName name="XRefPaste145" hidden="1">#REF!</definedName>
    <definedName name="XRefPaste145Row" localSheetId="4" hidden="1">#REF!</definedName>
    <definedName name="XRefPaste145Row" hidden="1">#REF!</definedName>
    <definedName name="XRefPaste146" localSheetId="4" hidden="1">#REF!</definedName>
    <definedName name="XRefPaste146" hidden="1">#REF!</definedName>
    <definedName name="XRefPaste146Row" localSheetId="4" hidden="1">#REF!</definedName>
    <definedName name="XRefPaste146Row" hidden="1">#REF!</definedName>
    <definedName name="XRefPaste147" localSheetId="4" hidden="1">#REF!</definedName>
    <definedName name="XRefPaste147" hidden="1">#REF!</definedName>
    <definedName name="XRefPaste147Row" localSheetId="4" hidden="1">#REF!</definedName>
    <definedName name="XRefPaste147Row" hidden="1">#REF!</definedName>
    <definedName name="XRefPaste148" localSheetId="4" hidden="1">#REF!</definedName>
    <definedName name="XRefPaste148" hidden="1">#REF!</definedName>
    <definedName name="XRefPaste148Row" localSheetId="4" hidden="1">#REF!</definedName>
    <definedName name="XRefPaste148Row" hidden="1">#REF!</definedName>
    <definedName name="XRefPaste14Row" localSheetId="4" hidden="1">#REF!</definedName>
    <definedName name="XRefPaste14Row" hidden="1">#REF!</definedName>
    <definedName name="XRefPaste15" hidden="1">#REF!</definedName>
    <definedName name="XRefPaste15Row" localSheetId="4" hidden="1">#REF!</definedName>
    <definedName name="XRefPaste15Row" hidden="1">#REF!</definedName>
    <definedName name="XRefPaste16" hidden="1">#REF!</definedName>
    <definedName name="XRefPaste16Row" localSheetId="4" hidden="1">#REF!</definedName>
    <definedName name="XRefPaste17" hidden="1">#REF!</definedName>
    <definedName name="XRefPaste17Row" localSheetId="4" hidden="1">#REF!</definedName>
    <definedName name="XRefPaste17Row" hidden="1">#REF!</definedName>
    <definedName name="XRefPaste18" localSheetId="6" hidden="1">#REF!</definedName>
    <definedName name="XRefPaste18" localSheetId="1" hidden="1">#REF!</definedName>
    <definedName name="XRefPaste18" localSheetId="4" hidden="1">VPN!#REF!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4" hidden="1">#REF!</definedName>
    <definedName name="XRefPaste19" hidden="1">#REF!</definedName>
    <definedName name="XRefPaste19Row" localSheetId="4" hidden="1">#REF!</definedName>
    <definedName name="XRefPaste19Row" hidden="1">#REF!</definedName>
    <definedName name="XRefPaste1Row" localSheetId="4" hidden="1">#REF!</definedName>
    <definedName name="XRefPaste1Row" hidden="1">#REF!</definedName>
    <definedName name="XRefPaste20" localSheetId="4" hidden="1">#REF!</definedName>
    <definedName name="XRefPaste20" hidden="1">#REF!</definedName>
    <definedName name="XRefPaste20Row" localSheetId="4" hidden="1">#REF!</definedName>
    <definedName name="XRefPaste21" localSheetId="4" hidden="1">#REF!</definedName>
    <definedName name="XRefPaste21" hidden="1">#REF!</definedName>
    <definedName name="XRefPaste21Row" localSheetId="4" hidden="1">#REF!</definedName>
    <definedName name="XRefPaste21Row" hidden="1">#REF!</definedName>
    <definedName name="XRefPaste22" localSheetId="4" hidden="1">#REF!</definedName>
    <definedName name="XRefPaste22" hidden="1">#REF!</definedName>
    <definedName name="XRefPaste22Row" localSheetId="4" hidden="1">#REF!</definedName>
    <definedName name="XRefPaste23" localSheetId="4" hidden="1">#REF!</definedName>
    <definedName name="XRefPaste23" hidden="1">#REF!</definedName>
    <definedName name="XRefPaste23Row" localSheetId="4" hidden="1">#REF!</definedName>
    <definedName name="XRefPaste24" localSheetId="4" hidden="1">#REF!</definedName>
    <definedName name="XRefPaste24"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 localSheetId="4" hidden="1">#REF!</definedName>
    <definedName name="XRefPaste29"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 localSheetId="4" hidden="1">#REF!</definedName>
    <definedName name="XRefPaste30" hidden="1">#REF!</definedName>
    <definedName name="XRefPaste30Row" localSheetId="4" hidden="1">#REF!</definedName>
    <definedName name="XRefPaste31" localSheetId="4" hidden="1">#REF!</definedName>
    <definedName name="XRefPaste31" hidden="1">#REF!</definedName>
    <definedName name="XRefPaste31Row" localSheetId="4" hidden="1">#REF!</definedName>
    <definedName name="XRefPaste32" localSheetId="4" hidden="1">#REF!</definedName>
    <definedName name="XRefPaste32" hidden="1">#REF!</definedName>
    <definedName name="XRefPaste32Row" localSheetId="4" hidden="1">#REF!</definedName>
    <definedName name="XRefPaste32Row" hidden="1">#REF!</definedName>
    <definedName name="XRefPaste33" hidden="1">#REF!</definedName>
    <definedName name="XRefPaste33Row" localSheetId="4" hidden="1">#REF!</definedName>
    <definedName name="XRefPaste33Row" hidden="1">#REF!</definedName>
    <definedName name="XRefPaste34" localSheetId="4" hidden="1">#REF!</definedName>
    <definedName name="XRefPaste34" hidden="1">#REF!</definedName>
    <definedName name="XRefPaste34Row" localSheetId="4" hidden="1">#REF!</definedName>
    <definedName name="XRefPaste34Row" hidden="1">#REF!</definedName>
    <definedName name="XRefPaste35" hidden="1">#REF!</definedName>
    <definedName name="XRefPaste35Row" localSheetId="4" hidden="1">#REF!</definedName>
    <definedName name="XRefPaste35Row" hidden="1">#REF!</definedName>
    <definedName name="XRefPaste36" localSheetId="4" hidden="1">#REF!</definedName>
    <definedName name="XRefPaste36" hidden="1">#REF!</definedName>
    <definedName name="XRefPaste36Row" localSheetId="4" hidden="1">#REF!</definedName>
    <definedName name="XRefPaste36Row" hidden="1">#REF!</definedName>
    <definedName name="XRefPaste37" localSheetId="4" hidden="1">#REF!</definedName>
    <definedName name="XRefPaste37" hidden="1">#REF!</definedName>
    <definedName name="XRefPaste37Row" localSheetId="4" hidden="1">#REF!</definedName>
    <definedName name="XRefPaste37Row" hidden="1">#REF!</definedName>
    <definedName name="XRefPaste38" localSheetId="4" hidden="1">#REF!</definedName>
    <definedName name="XRefPaste38" hidden="1">#REF!</definedName>
    <definedName name="XRefPaste38Row" localSheetId="4" hidden="1">#REF!</definedName>
    <definedName name="XRefPaste38Row" hidden="1">#REF!</definedName>
    <definedName name="XRefPaste39" localSheetId="4" hidden="1">#REF!</definedName>
    <definedName name="XRefPaste39" hidden="1">#REF!</definedName>
    <definedName name="XRefPaste39Row" localSheetId="4" hidden="1">#REF!</definedName>
    <definedName name="XRefPaste39Row" hidden="1">#REF!</definedName>
    <definedName name="XRefPaste3Row" localSheetId="4" hidden="1">#REF!</definedName>
    <definedName name="XRefPaste40" localSheetId="4" hidden="1">#REF!</definedName>
    <definedName name="XRefPaste40" hidden="1">#REF!</definedName>
    <definedName name="XRefPaste40Row" localSheetId="4" hidden="1">#REF!</definedName>
    <definedName name="XRefPaste40Row" hidden="1">#REF!</definedName>
    <definedName name="XRefPaste41" localSheetId="4" hidden="1">#REF!</definedName>
    <definedName name="XRefPaste41" hidden="1">#REF!</definedName>
    <definedName name="XRefPaste41Row" localSheetId="4" hidden="1">#REF!</definedName>
    <definedName name="XRefPaste41Row" hidden="1">#REF!</definedName>
    <definedName name="XRefPaste42" localSheetId="4" hidden="1">#REF!</definedName>
    <definedName name="XRefPaste42" hidden="1">#REF!</definedName>
    <definedName name="XRefPaste42Row" localSheetId="4" hidden="1">#REF!</definedName>
    <definedName name="XRefPaste42Row" hidden="1">#REF!</definedName>
    <definedName name="XRefPaste43" localSheetId="4" hidden="1">#REF!</definedName>
    <definedName name="XRefPaste43" hidden="1">#REF!</definedName>
    <definedName name="XRefPaste43Row" localSheetId="4" hidden="1">#REF!</definedName>
    <definedName name="XRefPaste43Row" hidden="1">#REF!</definedName>
    <definedName name="XRefPaste44" localSheetId="4" hidden="1">#REF!</definedName>
    <definedName name="XRefPaste44" hidden="1">#REF!</definedName>
    <definedName name="XRefPaste44Row" localSheetId="4" hidden="1">#REF!</definedName>
    <definedName name="XRefPaste44Row" hidden="1">#REF!</definedName>
    <definedName name="XRefPaste45" localSheetId="4" hidden="1">#REF!</definedName>
    <definedName name="XRefPaste45" hidden="1">#REF!</definedName>
    <definedName name="XRefPaste45Row" localSheetId="4" hidden="1">#REF!</definedName>
    <definedName name="XRefPaste45Row" hidden="1">#REF!</definedName>
    <definedName name="XRefPaste46" localSheetId="4" hidden="1">#REF!</definedName>
    <definedName name="XRefPaste46" hidden="1">#REF!</definedName>
    <definedName name="XRefPaste46Row" localSheetId="4" hidden="1">#REF!</definedName>
    <definedName name="XRefPaste46Row" hidden="1">#REF!</definedName>
    <definedName name="XRefPaste47" localSheetId="4" hidden="1">#REF!</definedName>
    <definedName name="XRefPaste47" hidden="1">#REF!</definedName>
    <definedName name="XRefPaste47Row" localSheetId="4" hidden="1">#REF!</definedName>
    <definedName name="XRefPaste47Row"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49" localSheetId="4" hidden="1">#REF!</definedName>
    <definedName name="XRefPaste49" hidden="1">#REF!</definedName>
    <definedName name="XRefPaste49Row" localSheetId="4" hidden="1">#REF!</definedName>
    <definedName name="XRefPaste49Row" hidden="1">#REF!</definedName>
    <definedName name="XRefPaste4Row" localSheetId="4" hidden="1">#REF!</definedName>
    <definedName name="XRefPaste4Row" hidden="1">#REF!</definedName>
    <definedName name="XRefPaste5" localSheetId="4" hidden="1">VPN!#REF!</definedName>
    <definedName name="XRefPaste50" localSheetId="6" hidden="1">#REF!</definedName>
    <definedName name="XRefPaste50" localSheetId="1" hidden="1">#REF!</definedName>
    <definedName name="XRefPaste50" localSheetId="4" hidden="1">#REF!</definedName>
    <definedName name="XRefPaste50" hidden="1">#REF!</definedName>
    <definedName name="XRefPaste50Row" localSheetId="4" hidden="1">#REF!</definedName>
    <definedName name="XRefPaste50Row" hidden="1">#REF!</definedName>
    <definedName name="XRefPaste51" localSheetId="4" hidden="1">#REF!</definedName>
    <definedName name="XRefPaste51" hidden="1">#REF!</definedName>
    <definedName name="XRefPaste51Row" localSheetId="4" hidden="1">#REF!</definedName>
    <definedName name="XRefPaste51Row" hidden="1">#REF!</definedName>
    <definedName name="XRefPaste52" localSheetId="4" hidden="1">#REF!</definedName>
    <definedName name="XRefPaste52" hidden="1">#REF!</definedName>
    <definedName name="XRefPaste52Row" localSheetId="4" hidden="1">#REF!</definedName>
    <definedName name="XRefPaste52Row" hidden="1">#REF!</definedName>
    <definedName name="XRefPaste53" localSheetId="4" hidden="1">#REF!</definedName>
    <definedName name="XRefPaste53"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 localSheetId="4" hidden="1">#REF!</definedName>
    <definedName name="XRefPaste55"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6Row" localSheetId="4" hidden="1">#REF!</definedName>
    <definedName name="XRefPaste56Row" hidden="1">#REF!</definedName>
    <definedName name="XRefPaste57" localSheetId="4" hidden="1">#REF!</definedName>
    <definedName name="XRefPaste57" hidden="1">#REF!</definedName>
    <definedName name="XRefPaste57Row" localSheetId="4" hidden="1">#REF!</definedName>
    <definedName name="XRefPaste57Row" hidden="1">#REF!</definedName>
    <definedName name="XRefPaste58" hidden="1">#REF!</definedName>
    <definedName name="XRefPaste58Row" localSheetId="4" hidden="1">#REF!</definedName>
    <definedName name="XRefPaste58Row" hidden="1">#REF!</definedName>
    <definedName name="XRefPaste59" hidden="1">#REF!</definedName>
    <definedName name="XRefPaste59Row" localSheetId="4" hidden="1">#REF!</definedName>
    <definedName name="XRefPaste59Row" hidden="1">#REF!</definedName>
    <definedName name="XRefPaste5Row" localSheetId="4" hidden="1">#REF!</definedName>
    <definedName name="XRefPaste5Row" hidden="1">#REF!</definedName>
    <definedName name="XRefPaste6" localSheetId="4" hidden="1">#REF!</definedName>
    <definedName name="XRefPaste60" hidden="1">#REF!</definedName>
    <definedName name="XRefPaste60Row" localSheetId="4" hidden="1">#REF!</definedName>
    <definedName name="XRefPaste60Row" hidden="1">#REF!</definedName>
    <definedName name="XRefPaste61" hidden="1">#REF!</definedName>
    <definedName name="XRefPaste61Row" localSheetId="4" hidden="1">#REF!</definedName>
    <definedName name="XRefPaste61Row" hidden="1">#REF!</definedName>
    <definedName name="XRefPaste62" hidden="1">#REF!</definedName>
    <definedName name="XRefPaste62Row" localSheetId="4" hidden="1">#REF!</definedName>
    <definedName name="XRefPaste62Row" hidden="1">#REF!</definedName>
    <definedName name="XRefPaste63" hidden="1">#REF!</definedName>
    <definedName name="XRefPaste63Row" localSheetId="4" hidden="1">#REF!</definedName>
    <definedName name="XRefPaste63Row" hidden="1">#REF!</definedName>
    <definedName name="XRefPaste64" localSheetId="4" hidden="1">#REF!</definedName>
    <definedName name="XRefPaste64" hidden="1">#REF!</definedName>
    <definedName name="XRefPaste64Row" localSheetId="4" hidden="1">#REF!</definedName>
    <definedName name="XRefPaste64Row" hidden="1">#REF!</definedName>
    <definedName name="XRefPaste65" hidden="1">#REF!</definedName>
    <definedName name="XRefPaste65Row" localSheetId="4" hidden="1">#REF!</definedName>
    <definedName name="XRefPaste65Row" hidden="1">#REF!</definedName>
    <definedName name="XRefPaste66" hidden="1">#REF!</definedName>
    <definedName name="XRefPaste66Row" localSheetId="4" hidden="1">#REF!</definedName>
    <definedName name="XRefPaste66Row" hidden="1">#REF!</definedName>
    <definedName name="XRefPaste67" localSheetId="4" hidden="1">#REF!</definedName>
    <definedName name="XRefPaste67" hidden="1">#REF!</definedName>
    <definedName name="XRefPaste67Row" localSheetId="4" hidden="1">#REF!</definedName>
    <definedName name="XRefPaste67Row" hidden="1">#REF!</definedName>
    <definedName name="XRefPaste68" hidden="1">#REF!</definedName>
    <definedName name="XRefPaste68Row" localSheetId="4" hidden="1">#REF!</definedName>
    <definedName name="XRefPaste68Row" hidden="1">#REF!</definedName>
    <definedName name="XRefPaste69" hidden="1">#REF!</definedName>
    <definedName name="XRefPaste69Row" localSheetId="4" hidden="1">#REF!</definedName>
    <definedName name="XRefPaste69Row" hidden="1">#REF!</definedName>
    <definedName name="XRefPaste6Row" localSheetId="4" hidden="1">#REF!</definedName>
    <definedName name="XRefPaste6Row" hidden="1">#REF!</definedName>
    <definedName name="XRefPaste7" localSheetId="4" hidden="1">#REF!</definedName>
    <definedName name="XRefPaste7" hidden="1">#REF!</definedName>
    <definedName name="XRefPaste70" hidden="1">#REF!</definedName>
    <definedName name="XRefPaste70Row" localSheetId="4" hidden="1">#REF!</definedName>
    <definedName name="XRefPaste70Row" hidden="1">#REF!</definedName>
    <definedName name="XRefPaste71" hidden="1">#REF!</definedName>
    <definedName name="XRefPaste71Row" localSheetId="4" hidden="1">#REF!</definedName>
    <definedName name="XRefPaste71Row" hidden="1">#REF!</definedName>
    <definedName name="XRefPaste72" localSheetId="4" hidden="1">#REF!</definedName>
    <definedName name="XRefPaste72" hidden="1">#REF!</definedName>
    <definedName name="XRefPaste72Row" localSheetId="4" hidden="1">#REF!</definedName>
    <definedName name="XRefPaste72Row" hidden="1">#REF!</definedName>
    <definedName name="XRefPaste73" localSheetId="4" hidden="1">#REF!</definedName>
    <definedName name="XRefPaste73" hidden="1">#REF!</definedName>
    <definedName name="XRefPaste73Row" localSheetId="4" hidden="1">#REF!</definedName>
    <definedName name="XRefPaste73Row" hidden="1">#REF!</definedName>
    <definedName name="XRefPaste74" localSheetId="4" hidden="1">#REF!</definedName>
    <definedName name="XRefPaste74" hidden="1">#REF!</definedName>
    <definedName name="XRefPaste74Row" localSheetId="4" hidden="1">#REF!</definedName>
    <definedName name="XRefPaste74Row" hidden="1">#REF!</definedName>
    <definedName name="XRefPaste75" localSheetId="4" hidden="1">#REF!</definedName>
    <definedName name="XRefPaste75" hidden="1">#REF!</definedName>
    <definedName name="XRefPaste75Row" localSheetId="4" hidden="1">#REF!</definedName>
    <definedName name="XRefPaste75Row" hidden="1">#REF!</definedName>
    <definedName name="XRefPaste76" localSheetId="4" hidden="1">#REF!</definedName>
    <definedName name="XRefPaste76" hidden="1">#REF!</definedName>
    <definedName name="XRefPaste76Row" localSheetId="4" hidden="1">#REF!</definedName>
    <definedName name="XRefPaste76Row" hidden="1">#REF!</definedName>
    <definedName name="XRefPaste77" localSheetId="4" hidden="1">#REF!</definedName>
    <definedName name="XRefPaste77" hidden="1">#REF!</definedName>
    <definedName name="XRefPaste77Row" localSheetId="4" hidden="1">#REF!</definedName>
    <definedName name="XRefPaste77Row" hidden="1">#REF!</definedName>
    <definedName name="XRefPaste78" localSheetId="4" hidden="1">#REF!</definedName>
    <definedName name="XRefPaste78" hidden="1">#REF!</definedName>
    <definedName name="XRefPaste78Row" localSheetId="4" hidden="1">#REF!</definedName>
    <definedName name="XRefPaste78Row" hidden="1">#REF!</definedName>
    <definedName name="XRefPaste79" localSheetId="4" hidden="1">#REF!</definedName>
    <definedName name="XRefPaste79" hidden="1">#REF!</definedName>
    <definedName name="XRefPaste79Row" localSheetId="4" hidden="1">#REF!</definedName>
    <definedName name="XRefPaste79Row"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0Row" localSheetId="4" hidden="1">#REF!</definedName>
    <definedName name="XRefPaste80Row" hidden="1">#REF!</definedName>
    <definedName name="XRefPaste81" localSheetId="4" hidden="1">#REF!</definedName>
    <definedName name="XRefPaste81" hidden="1">#REF!</definedName>
    <definedName name="XRefPaste81Row" localSheetId="4" hidden="1">#REF!</definedName>
    <definedName name="XRefPaste81Row" hidden="1">#REF!</definedName>
    <definedName name="XRefPaste82" localSheetId="4" hidden="1">#REF!</definedName>
    <definedName name="XRefPaste82" hidden="1">#REF!</definedName>
    <definedName name="XRefPaste82Row" localSheetId="4" hidden="1">#REF!</definedName>
    <definedName name="XRefPaste82Row" hidden="1">#REF!</definedName>
    <definedName name="XRefPaste83" localSheetId="4" hidden="1">#REF!</definedName>
    <definedName name="XRefPaste83" hidden="1">#REF!</definedName>
    <definedName name="XRefPaste83Row" localSheetId="4" hidden="1">#REF!</definedName>
    <definedName name="XRefPaste83Row" hidden="1">#REF!</definedName>
    <definedName name="XRefPaste84" localSheetId="4" hidden="1">#REF!</definedName>
    <definedName name="XRefPaste84" hidden="1">#REF!</definedName>
    <definedName name="XRefPaste84Row" localSheetId="4" hidden="1">#REF!</definedName>
    <definedName name="XRefPaste84Row" hidden="1">#REF!</definedName>
    <definedName name="XRefPaste85" localSheetId="4" hidden="1">#REF!</definedName>
    <definedName name="XRefPaste85" hidden="1">#REF!</definedName>
    <definedName name="XRefPaste85Row" localSheetId="4" hidden="1">#REF!</definedName>
    <definedName name="XRefPaste85Row" hidden="1">#REF!</definedName>
    <definedName name="XRefPaste86" localSheetId="4" hidden="1">#REF!</definedName>
    <definedName name="XRefPaste86" hidden="1">#REF!</definedName>
    <definedName name="XRefPaste86Row" localSheetId="4" hidden="1">#REF!</definedName>
    <definedName name="XRefPaste86Row" hidden="1">#REF!</definedName>
    <definedName name="XRefPaste87" localSheetId="4" hidden="1">#REF!</definedName>
    <definedName name="XRefPaste87" hidden="1">#REF!</definedName>
    <definedName name="XRefPaste87Row" localSheetId="4" hidden="1">#REF!</definedName>
    <definedName name="XRefPaste87Row" hidden="1">#REF!</definedName>
    <definedName name="XRefPaste88" localSheetId="4" hidden="1">#REF!</definedName>
    <definedName name="XRefPaste88" hidden="1">#REF!</definedName>
    <definedName name="XRefPaste88Row" localSheetId="4" hidden="1">#REF!</definedName>
    <definedName name="XRefPaste88Row" hidden="1">#REF!</definedName>
    <definedName name="XRefPaste89" localSheetId="4" hidden="1">#REF!</definedName>
    <definedName name="XRefPaste89" hidden="1">#REF!</definedName>
    <definedName name="XRefPaste89Row" localSheetId="4" hidden="1">#REF!</definedName>
    <definedName name="XRefPaste89Row" hidden="1">#REF!</definedName>
    <definedName name="XRefPaste8Row" localSheetId="4" hidden="1">#REF!</definedName>
    <definedName name="XRefPaste8Row" hidden="1">#REF!</definedName>
    <definedName name="XRefPaste9" hidden="1">#REF!</definedName>
    <definedName name="XRefPaste90" localSheetId="4" hidden="1">#REF!</definedName>
    <definedName name="XRefPaste90" hidden="1">#REF!</definedName>
    <definedName name="XRefPaste90Row" localSheetId="4" hidden="1">#REF!</definedName>
    <definedName name="XRefPaste90Row" hidden="1">#REF!</definedName>
    <definedName name="XRefPaste91" localSheetId="4" hidden="1">#REF!</definedName>
    <definedName name="XRefPaste91" hidden="1">#REF!</definedName>
    <definedName name="XRefPaste91Row" localSheetId="4" hidden="1">#REF!</definedName>
    <definedName name="XRefPaste91Row" hidden="1">#REF!</definedName>
    <definedName name="XRefPaste92" localSheetId="4" hidden="1">#REF!</definedName>
    <definedName name="XRefPaste92" hidden="1">#REF!</definedName>
    <definedName name="XRefPaste92Row" localSheetId="4" hidden="1">#REF!</definedName>
    <definedName name="XRefPaste92Row" hidden="1">#REF!</definedName>
    <definedName name="XRefPaste93" localSheetId="4" hidden="1">#REF!</definedName>
    <definedName name="XRefPaste93" hidden="1">#REF!</definedName>
    <definedName name="XRefPaste93Row" localSheetId="4" hidden="1">#REF!</definedName>
    <definedName name="XRefPaste93Row" hidden="1">#REF!</definedName>
    <definedName name="XRefPaste94" localSheetId="4" hidden="1">#REF!</definedName>
    <definedName name="XRefPaste94" hidden="1">#REF!</definedName>
    <definedName name="XRefPaste94Row" localSheetId="4" hidden="1">#REF!</definedName>
    <definedName name="XRefPaste94Row" hidden="1">#REF!</definedName>
    <definedName name="XRefPaste95" localSheetId="4" hidden="1">#REF!</definedName>
    <definedName name="XRefPaste95" hidden="1">#REF!</definedName>
    <definedName name="XRefPaste95Row" localSheetId="4" hidden="1">#REF!</definedName>
    <definedName name="XRefPaste95Row" hidden="1">#REF!</definedName>
    <definedName name="XRefPaste96" localSheetId="4" hidden="1">#REF!</definedName>
    <definedName name="XRefPaste96" hidden="1">#REF!</definedName>
    <definedName name="XRefPaste96Row" localSheetId="4" hidden="1">#REF!</definedName>
    <definedName name="XRefPaste96Row" hidden="1">#REF!</definedName>
    <definedName name="XRefPaste97" localSheetId="4" hidden="1">#REF!</definedName>
    <definedName name="XRefPaste97" hidden="1">#REF!</definedName>
    <definedName name="XRefPaste97Row" localSheetId="4" hidden="1">#REF!</definedName>
    <definedName name="XRefPaste97Row" hidden="1">#REF!</definedName>
    <definedName name="XRefPaste98" localSheetId="4" hidden="1">#REF!</definedName>
    <definedName name="XRefPaste98" hidden="1">#REF!</definedName>
    <definedName name="XRefPaste98Row" localSheetId="4" hidden="1">#REF!</definedName>
    <definedName name="XRefPaste98Row" hidden="1">#REF!</definedName>
    <definedName name="XRefPaste99" localSheetId="4" hidden="1">#REF!</definedName>
    <definedName name="XRefPaste99" hidden="1">#REF!</definedName>
    <definedName name="XRefPaste99Row" localSheetId="4" hidden="1">#REF!</definedName>
    <definedName name="XRefPaste99Row" hidden="1">#REF!</definedName>
    <definedName name="XRefPaste9Row" localSheetId="4" hidden="1">#REF!</definedName>
    <definedName name="XRefPaste9Row" hidden="1">#REF!</definedName>
    <definedName name="XRefPasteRangeCount" localSheetId="4" hidden="1">6</definedName>
    <definedName name="XRefPasteRangeCount" hidden="1">1</definedName>
    <definedName name="xx">#REF!</definedName>
    <definedName name="Z_5FCC9217_B3E9_4B91_A943_5F21728EBEE9_.wvu.PrintArea" localSheetId="2" hidden="1">BG!$B$8:$I$85</definedName>
    <definedName name="Z_5FCC9217_B3E9_4B91_A943_5F21728EBEE9_.wvu.PrintArea" localSheetId="3" hidden="1">EERR!$B$8:$G$99</definedName>
    <definedName name="Z_5FCC9217_B3E9_4B91_A943_5F21728EBEE9_.wvu.PrintArea" localSheetId="5" hidden="1">EFE!$A$8:$G$61</definedName>
    <definedName name="Z_5FCC9217_B3E9_4B91_A943_5F21728EBEE9_.wvu.PrintArea" localSheetId="7" hidden="1">'Nota I'!$A$8:$L$74</definedName>
    <definedName name="Z_5FCC9217_B3E9_4B91_A943_5F21728EBEE9_.wvu.PrintArea" localSheetId="9" hidden="1">'Nota II'!$A$8:$I$210</definedName>
    <definedName name="Z_5FCC9217_B3E9_4B91_A943_5F21728EBEE9_.wvu.PrintArea" localSheetId="4" hidden="1">VPN!$B$8:$M$38</definedName>
    <definedName name="Z_5FCC9217_B3E9_4B91_A943_5F21728EBEE9_.wvu.Rows" localSheetId="5" hidden="1">EFE!$33:$33</definedName>
    <definedName name="Z_7015FC6D_0680_4B00_AA0E_B83DA1D0B666_.wvu.PrintArea" localSheetId="2" hidden="1">BG!$B$8:$I$85</definedName>
    <definedName name="Z_7015FC6D_0680_4B00_AA0E_B83DA1D0B666_.wvu.PrintArea" localSheetId="3" hidden="1">EERR!$B$8:$G$99</definedName>
    <definedName name="Z_7015FC6D_0680_4B00_AA0E_B83DA1D0B666_.wvu.PrintArea" localSheetId="5" hidden="1">EFE!$A$8:$G$61</definedName>
    <definedName name="Z_7015FC6D_0680_4B00_AA0E_B83DA1D0B666_.wvu.PrintArea" localSheetId="7" hidden="1">'Nota I'!$A$8:$L$74</definedName>
    <definedName name="Z_7015FC6D_0680_4B00_AA0E_B83DA1D0B666_.wvu.PrintArea" localSheetId="9" hidden="1">'Nota II'!$A$8:$I$210</definedName>
    <definedName name="Z_7015FC6D_0680_4B00_AA0E_B83DA1D0B666_.wvu.PrintArea" localSheetId="4" hidden="1">VPN!$B$8:$M$38</definedName>
    <definedName name="Z_7015FC6D_0680_4B00_AA0E_B83DA1D0B666_.wvu.Rows" localSheetId="5" hidden="1">EFE!$33:$33</definedName>
    <definedName name="Z_970CBB53_F4B3_462F_AEFE_2BC403F5F0AD_.wvu.PrintArea" localSheetId="7" hidden="1">'Nota I'!$A$8:$L$74</definedName>
    <definedName name="Z_970CBB53_F4B3_462F_AEFE_2BC403F5F0AD_.wvu.PrintArea" localSheetId="9" hidden="1">'Nota II'!$A$8:$I$210</definedName>
    <definedName name="Z_B9F63820_5C32_455A_BC9D_0BE84D6B0867_.wvu.PrintArea" localSheetId="2" hidden="1">BG!$B$8:$I$85</definedName>
    <definedName name="Z_B9F63820_5C32_455A_BC9D_0BE84D6B0867_.wvu.PrintArea" localSheetId="3" hidden="1">EERR!$B$8:$G$99</definedName>
    <definedName name="Z_B9F63820_5C32_455A_BC9D_0BE84D6B0867_.wvu.PrintArea" localSheetId="5" hidden="1">EFE!$A$8:$G$61</definedName>
    <definedName name="Z_B9F63820_5C32_455A_BC9D_0BE84D6B0867_.wvu.PrintArea" localSheetId="4" hidden="1">VPN!$B$8:$M$38</definedName>
    <definedName name="Z_B9F63820_5C32_455A_BC9D_0BE84D6B0867_.wvu.Rows" localSheetId="5" hidden="1">EFE!$33:$33</definedName>
    <definedName name="Z_F3648BCD_1CED_4BBB_AE63_37BDB925883F_.wvu.PrintArea" localSheetId="2" hidden="1">BG!$B$8:$I$85</definedName>
    <definedName name="Z_F3648BCD_1CED_4BBB_AE63_37BDB925883F_.wvu.PrintArea" localSheetId="3" hidden="1">EERR!$B$8:$G$99</definedName>
    <definedName name="Z_F3648BCD_1CED_4BBB_AE63_37BDB925883F_.wvu.PrintArea" localSheetId="5" hidden="1">EFE!$A$8:$G$61</definedName>
    <definedName name="Z_F3648BCD_1CED_4BBB_AE63_37BDB925883F_.wvu.PrintArea" localSheetId="7" hidden="1">'Nota I'!$A$8:$L$74</definedName>
    <definedName name="Z_F3648BCD_1CED_4BBB_AE63_37BDB925883F_.wvu.PrintArea" localSheetId="9" hidden="1">'Nota II'!$A$8:$I$210</definedName>
    <definedName name="Z_F3648BCD_1CED_4BBB_AE63_37BDB925883F_.wvu.PrintArea" localSheetId="4" hidden="1">VPN!$B$8:$M$38</definedName>
    <definedName name="Z_F3648BCD_1CED_4BBB_AE63_37BDB925883F_.wvu.Rows" localSheetId="5" hidden="1">EFE!$33:$33</definedName>
    <definedName name="zdfd" localSheetId="1" hidden="1">#REF!</definedName>
    <definedName name="zdfd" localSheetId="7" hidden="1">#REF!</definedName>
    <definedName name="zdfd" localSheetId="9" hidden="1">#REF!</definedName>
    <definedName name="zdfd" hidden="1">#REF!</definedName>
  </definedNames>
  <calcPr calcId="191029"/>
  <customWorkbookViews>
    <customWorkbookView name="Dahiana Sanchez - Vista personalizada" guid="{F3648BCD-1CED-4BBB-AE63-37BDB925883F}"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Alejandro Otazú - Vista personalizada" guid="{7015FC6D-0680-4B00-AA0E-B83DA1D0B666}" mergeInterval="0" personalView="1" maximized="1" xWindow="-9" yWindow="-9" windowWidth="1938" windowHeight="1048" tabRatio="954" activeSheetId="9"/>
    <customWorkbookView name="Yohana Benitez - Vista personalizada" guid="{B9F63820-5C32-455A-BC9D-0BE84D6B0867}" mergeInterval="0" personalView="1" maximized="1" xWindow="-8" yWindow="-8" windowWidth="1382" windowHeight="744"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9" i="33" l="1"/>
  <c r="P28" i="33"/>
  <c r="P195" i="33" s="1"/>
  <c r="O195" i="33"/>
  <c r="O29" i="33"/>
  <c r="O28" i="33"/>
  <c r="W195" i="33"/>
  <c r="T195" i="33"/>
  <c r="M195" i="33"/>
  <c r="K195" i="33"/>
  <c r="J195" i="33"/>
  <c r="S107" i="33"/>
  <c r="S106" i="33"/>
  <c r="L157" i="33"/>
  <c r="L156" i="33"/>
  <c r="G6" i="33"/>
  <c r="Z6" i="33" s="1"/>
  <c r="G5" i="33"/>
  <c r="Z5" i="33" s="1"/>
  <c r="C128" i="33"/>
  <c r="G128" i="33" s="1"/>
  <c r="H128" i="33" s="1"/>
  <c r="C193" i="33"/>
  <c r="G193" i="33" s="1"/>
  <c r="C191" i="33"/>
  <c r="G191" i="33" s="1"/>
  <c r="L191" i="33" s="1"/>
  <c r="C190" i="33"/>
  <c r="G190" i="33" s="1"/>
  <c r="L190" i="33" s="1"/>
  <c r="C188" i="33"/>
  <c r="G188" i="33" s="1"/>
  <c r="L188" i="33" s="1"/>
  <c r="C187" i="33"/>
  <c r="G187" i="33" s="1"/>
  <c r="L187" i="33" s="1"/>
  <c r="C185" i="33"/>
  <c r="G185" i="33" s="1"/>
  <c r="L185" i="33" s="1"/>
  <c r="C184" i="33"/>
  <c r="G184" i="33" s="1"/>
  <c r="L184" i="33" s="1"/>
  <c r="C183" i="33"/>
  <c r="C180" i="33"/>
  <c r="G180" i="33" s="1"/>
  <c r="L180" i="33" s="1"/>
  <c r="C179" i="33"/>
  <c r="G179" i="33" s="1"/>
  <c r="L179" i="33" s="1"/>
  <c r="C178" i="33"/>
  <c r="G178" i="33" s="1"/>
  <c r="L178" i="33" s="1"/>
  <c r="C177" i="33"/>
  <c r="G177" i="33" s="1"/>
  <c r="L177" i="33" s="1"/>
  <c r="C175" i="33"/>
  <c r="G175" i="33" s="1"/>
  <c r="L175" i="33" s="1"/>
  <c r="C173" i="33"/>
  <c r="G173" i="33" s="1"/>
  <c r="L173" i="33" s="1"/>
  <c r="C171" i="33"/>
  <c r="G171" i="33" s="1"/>
  <c r="L171" i="33" s="1"/>
  <c r="C170" i="33"/>
  <c r="G170" i="33" s="1"/>
  <c r="L170" i="33" s="1"/>
  <c r="C168" i="33"/>
  <c r="G168" i="33" s="1"/>
  <c r="C167" i="33"/>
  <c r="G167" i="33" s="1"/>
  <c r="C166" i="33"/>
  <c r="G166" i="33" s="1"/>
  <c r="L166" i="33" s="1"/>
  <c r="C165" i="33"/>
  <c r="G165" i="33" s="1"/>
  <c r="I165" i="33" s="1"/>
  <c r="C164" i="33"/>
  <c r="G164" i="33" s="1"/>
  <c r="I164" i="33" s="1"/>
  <c r="C160" i="33"/>
  <c r="C157" i="33"/>
  <c r="G157" i="33" s="1"/>
  <c r="C156" i="33"/>
  <c r="G156" i="33" s="1"/>
  <c r="C154" i="33"/>
  <c r="G154" i="33" s="1"/>
  <c r="C153" i="33"/>
  <c r="C152" i="33"/>
  <c r="G152" i="33" s="1"/>
  <c r="R152" i="33" s="1"/>
  <c r="C151" i="33"/>
  <c r="C149" i="33"/>
  <c r="G149" i="33" s="1"/>
  <c r="V149" i="33" s="1"/>
  <c r="C148" i="33"/>
  <c r="G148" i="33" s="1"/>
  <c r="V148" i="33" s="1"/>
  <c r="C145" i="33"/>
  <c r="G145" i="33" s="1"/>
  <c r="L145" i="33" s="1"/>
  <c r="C144" i="33"/>
  <c r="G144" i="33" s="1"/>
  <c r="C142" i="33"/>
  <c r="G142" i="33" s="1"/>
  <c r="C141" i="33"/>
  <c r="G141" i="33" s="1"/>
  <c r="C139" i="33"/>
  <c r="G139" i="33" s="1"/>
  <c r="C133" i="33"/>
  <c r="G133" i="33" s="1"/>
  <c r="R133" i="33" s="1"/>
  <c r="C130" i="33"/>
  <c r="G130" i="33" s="1"/>
  <c r="C129" i="33"/>
  <c r="C125" i="33"/>
  <c r="C124" i="33"/>
  <c r="G124" i="33" s="1"/>
  <c r="H124" i="33" s="1"/>
  <c r="C121" i="33"/>
  <c r="G121" i="33" s="1"/>
  <c r="C120" i="33"/>
  <c r="G120" i="33" s="1"/>
  <c r="C119" i="33"/>
  <c r="G119" i="33" s="1"/>
  <c r="C118" i="33"/>
  <c r="G118" i="33" s="1"/>
  <c r="C117" i="33"/>
  <c r="G117" i="33" s="1"/>
  <c r="C116" i="33"/>
  <c r="C115" i="33"/>
  <c r="G115" i="33" s="1"/>
  <c r="C112" i="33"/>
  <c r="C111" i="33"/>
  <c r="G111" i="33" s="1"/>
  <c r="C109" i="33"/>
  <c r="G109" i="33" s="1"/>
  <c r="S109" i="33" s="1"/>
  <c r="C108" i="33"/>
  <c r="C107" i="33"/>
  <c r="C106" i="33"/>
  <c r="C104" i="33"/>
  <c r="G104" i="33" s="1"/>
  <c r="H104" i="33" s="1"/>
  <c r="G125" i="33"/>
  <c r="H125" i="33" s="1"/>
  <c r="C98" i="33"/>
  <c r="D98" i="33" s="1"/>
  <c r="C96" i="33"/>
  <c r="G96" i="33" s="1"/>
  <c r="C95" i="33"/>
  <c r="G95" i="33" s="1"/>
  <c r="U95" i="33" s="1"/>
  <c r="C90" i="33"/>
  <c r="G90" i="33" s="1"/>
  <c r="Z90" i="33" s="1"/>
  <c r="C88" i="33"/>
  <c r="G88" i="33" s="1"/>
  <c r="L88" i="33" s="1"/>
  <c r="Z88" i="33" s="1"/>
  <c r="C87" i="33"/>
  <c r="G87" i="33" s="1"/>
  <c r="C85" i="33"/>
  <c r="G85" i="33" s="1"/>
  <c r="C84" i="33"/>
  <c r="G84" i="33" s="1"/>
  <c r="I84" i="33" s="1"/>
  <c r="C81" i="33"/>
  <c r="C80" i="33"/>
  <c r="G80" i="33" s="1"/>
  <c r="C78" i="33"/>
  <c r="C77" i="33"/>
  <c r="G77" i="33" s="1"/>
  <c r="C75" i="33"/>
  <c r="C74" i="33"/>
  <c r="G74" i="33" s="1"/>
  <c r="V74" i="33" s="1"/>
  <c r="C70" i="33"/>
  <c r="G70" i="33" s="1"/>
  <c r="C68" i="33"/>
  <c r="G68" i="33" s="1"/>
  <c r="C63" i="33"/>
  <c r="G63" i="33" s="1"/>
  <c r="L63" i="33" s="1"/>
  <c r="C62" i="33"/>
  <c r="G62" i="33" s="1"/>
  <c r="C60" i="33"/>
  <c r="G60" i="33" s="1"/>
  <c r="C59" i="33"/>
  <c r="C56" i="33"/>
  <c r="G56" i="33" s="1"/>
  <c r="N56" i="33" s="1"/>
  <c r="N195" i="33" s="1"/>
  <c r="G52" i="33"/>
  <c r="Z52" i="33" s="1"/>
  <c r="C53" i="33"/>
  <c r="G53" i="33" s="1"/>
  <c r="L53" i="33" s="1"/>
  <c r="Z53" i="33" s="1"/>
  <c r="C51" i="33"/>
  <c r="G51" i="33" s="1"/>
  <c r="L51" i="33" s="1"/>
  <c r="C48" i="33"/>
  <c r="G48" i="33" s="1"/>
  <c r="L48" i="33" s="1"/>
  <c r="C45" i="33"/>
  <c r="G45" i="33" s="1"/>
  <c r="Z45" i="33" s="1"/>
  <c r="C43" i="33"/>
  <c r="G43" i="33" s="1"/>
  <c r="C40" i="33"/>
  <c r="G40" i="33" s="1"/>
  <c r="V40" i="33" s="1"/>
  <c r="C39" i="33"/>
  <c r="G39" i="33" s="1"/>
  <c r="V39" i="33" s="1"/>
  <c r="C38" i="33"/>
  <c r="G38" i="33" s="1"/>
  <c r="C36" i="33"/>
  <c r="G36" i="33" s="1"/>
  <c r="V36" i="33" s="1"/>
  <c r="C35" i="33"/>
  <c r="G35" i="33" s="1"/>
  <c r="V35" i="33" s="1"/>
  <c r="C34" i="33"/>
  <c r="G34" i="33" s="1"/>
  <c r="V34" i="33" s="1"/>
  <c r="C33" i="33"/>
  <c r="G33" i="33" s="1"/>
  <c r="V33" i="33" s="1"/>
  <c r="C31" i="33"/>
  <c r="G31" i="33" s="1"/>
  <c r="V31" i="33" s="1"/>
  <c r="C30" i="33"/>
  <c r="G30" i="33" s="1"/>
  <c r="V30" i="33" s="1"/>
  <c r="C26" i="33"/>
  <c r="G26" i="33" s="1"/>
  <c r="R26" i="33" s="1"/>
  <c r="C25" i="33"/>
  <c r="G25" i="33" s="1"/>
  <c r="R25" i="33" s="1"/>
  <c r="Z25" i="33" s="1"/>
  <c r="C21" i="33"/>
  <c r="G21" i="33" s="1"/>
  <c r="C20" i="33"/>
  <c r="G20" i="33" s="1"/>
  <c r="C18" i="33"/>
  <c r="G18" i="33" s="1"/>
  <c r="S18" i="33" s="1"/>
  <c r="C17" i="33"/>
  <c r="G17" i="33" s="1"/>
  <c r="S17" i="33" s="1"/>
  <c r="C14" i="33"/>
  <c r="C13" i="33"/>
  <c r="G13" i="33" s="1"/>
  <c r="R13" i="33" s="1"/>
  <c r="Z13" i="33" s="1"/>
  <c r="C9" i="33"/>
  <c r="G9" i="33" s="1"/>
  <c r="Z9" i="33" s="1"/>
  <c r="C8" i="33"/>
  <c r="G8" i="33" s="1"/>
  <c r="Z8" i="33" s="1"/>
  <c r="G114" i="33"/>
  <c r="Z114" i="33" s="1"/>
  <c r="G113" i="33"/>
  <c r="Z113" i="33" s="1"/>
  <c r="E112" i="33"/>
  <c r="G110" i="33"/>
  <c r="Z110" i="33" s="1"/>
  <c r="G107" i="33"/>
  <c r="G106" i="33"/>
  <c r="G105" i="33"/>
  <c r="Z105" i="33" s="1"/>
  <c r="G103" i="33"/>
  <c r="Z103" i="33" s="1"/>
  <c r="G102" i="33"/>
  <c r="Z102" i="33" s="1"/>
  <c r="G101" i="33"/>
  <c r="Z101" i="33" s="1"/>
  <c r="E100" i="33"/>
  <c r="G99" i="33"/>
  <c r="Z99" i="33" s="1"/>
  <c r="G97" i="33"/>
  <c r="Z97" i="33" s="1"/>
  <c r="G94" i="33"/>
  <c r="Z94" i="33" s="1"/>
  <c r="E93" i="33"/>
  <c r="G91" i="33"/>
  <c r="Z91" i="33" s="1"/>
  <c r="G89" i="33"/>
  <c r="Z89" i="33" s="1"/>
  <c r="E86" i="33"/>
  <c r="G83" i="33"/>
  <c r="Z83" i="33" s="1"/>
  <c r="G82" i="33"/>
  <c r="Z82" i="33" s="1"/>
  <c r="G79" i="33"/>
  <c r="Z79" i="33" s="1"/>
  <c r="G78" i="33"/>
  <c r="V78" i="33" s="1"/>
  <c r="G76" i="33"/>
  <c r="Z76" i="33" s="1"/>
  <c r="E75" i="33"/>
  <c r="G73" i="33"/>
  <c r="Z73" i="33" s="1"/>
  <c r="G72" i="33"/>
  <c r="Z72" i="33" s="1"/>
  <c r="G71" i="33"/>
  <c r="Z71" i="33" s="1"/>
  <c r="G69" i="33"/>
  <c r="Z69" i="33" s="1"/>
  <c r="G67" i="33"/>
  <c r="Z67" i="33" s="1"/>
  <c r="G66" i="33"/>
  <c r="Z66" i="33" s="1"/>
  <c r="E65" i="33"/>
  <c r="G65" i="33" s="1"/>
  <c r="Z65" i="33" s="1"/>
  <c r="G61" i="33"/>
  <c r="Z61" i="33" s="1"/>
  <c r="G174" i="33"/>
  <c r="Z174" i="33" s="1"/>
  <c r="E172" i="33"/>
  <c r="G169" i="33"/>
  <c r="Z169" i="33" s="1"/>
  <c r="G163" i="33"/>
  <c r="Z163" i="33" s="1"/>
  <c r="G162" i="33"/>
  <c r="Z162" i="33" s="1"/>
  <c r="G161" i="33"/>
  <c r="Z161" i="33" s="1"/>
  <c r="E160" i="33"/>
  <c r="G159" i="33"/>
  <c r="Z159" i="33" s="1"/>
  <c r="G158" i="33"/>
  <c r="Z158" i="33" s="1"/>
  <c r="G155" i="33"/>
  <c r="Z155" i="33" s="1"/>
  <c r="E153" i="33"/>
  <c r="G151" i="33"/>
  <c r="R151" i="33" s="1"/>
  <c r="G150" i="33"/>
  <c r="Z150" i="33" s="1"/>
  <c r="G147" i="33"/>
  <c r="Z147" i="33" s="1"/>
  <c r="E146" i="33"/>
  <c r="G143" i="33"/>
  <c r="Z143" i="33" s="1"/>
  <c r="E140" i="33"/>
  <c r="G138" i="33"/>
  <c r="Z138" i="33" s="1"/>
  <c r="G137" i="33"/>
  <c r="Z137" i="33" s="1"/>
  <c r="G136" i="33"/>
  <c r="Z136" i="33" s="1"/>
  <c r="G135" i="33"/>
  <c r="Z135" i="33" s="1"/>
  <c r="E134" i="33"/>
  <c r="G134" i="33" s="1"/>
  <c r="Z134" i="33" s="1"/>
  <c r="G132" i="33"/>
  <c r="Z132" i="33" s="1"/>
  <c r="G131" i="33"/>
  <c r="Z131" i="33" s="1"/>
  <c r="E129" i="33"/>
  <c r="G127" i="33"/>
  <c r="Z127" i="33" s="1"/>
  <c r="G126" i="33"/>
  <c r="Z126" i="33" s="1"/>
  <c r="E123" i="33"/>
  <c r="G123" i="33" s="1"/>
  <c r="Z123" i="33" s="1"/>
  <c r="G122" i="33"/>
  <c r="Z122" i="33" s="1"/>
  <c r="E116" i="33"/>
  <c r="F195" i="33"/>
  <c r="G192" i="33"/>
  <c r="Z192" i="33" s="1"/>
  <c r="G189" i="33"/>
  <c r="Z189" i="33" s="1"/>
  <c r="G186" i="33"/>
  <c r="Z186" i="33" s="1"/>
  <c r="E183" i="33"/>
  <c r="G182" i="33"/>
  <c r="Z182" i="33" s="1"/>
  <c r="G181" i="33"/>
  <c r="Z181" i="33" s="1"/>
  <c r="E176" i="33"/>
  <c r="G176" i="33" s="1"/>
  <c r="Z176" i="33" s="1"/>
  <c r="E59" i="33"/>
  <c r="G58" i="33"/>
  <c r="Z58" i="33" s="1"/>
  <c r="G57" i="33"/>
  <c r="Z57" i="33" s="1"/>
  <c r="G55" i="33"/>
  <c r="Z55" i="33" s="1"/>
  <c r="G54" i="33"/>
  <c r="Z54" i="33" s="1"/>
  <c r="G50" i="33"/>
  <c r="Z50" i="33" s="1"/>
  <c r="G49" i="33"/>
  <c r="Z49" i="33" s="1"/>
  <c r="G47" i="33"/>
  <c r="Z47" i="33" s="1"/>
  <c r="G46" i="33"/>
  <c r="Z46" i="33" s="1"/>
  <c r="G44" i="33"/>
  <c r="Z44" i="33" s="1"/>
  <c r="E42" i="33"/>
  <c r="G42" i="33" s="1"/>
  <c r="Z42" i="33" s="1"/>
  <c r="G41" i="33"/>
  <c r="Z41" i="33" s="1"/>
  <c r="G37" i="33"/>
  <c r="V37" i="33" s="1"/>
  <c r="G32" i="33"/>
  <c r="V32" i="33" s="1"/>
  <c r="G29" i="33"/>
  <c r="V29" i="33" s="1"/>
  <c r="G28" i="33"/>
  <c r="V28" i="33" s="1"/>
  <c r="G27" i="33"/>
  <c r="V27" i="33" s="1"/>
  <c r="Z27" i="33" s="1"/>
  <c r="G24" i="33"/>
  <c r="G23" i="33"/>
  <c r="R23" i="33" s="1"/>
  <c r="Z23" i="33" s="1"/>
  <c r="G22" i="33"/>
  <c r="R22" i="33" s="1"/>
  <c r="Z22" i="33" s="1"/>
  <c r="G19" i="33"/>
  <c r="S19" i="33" s="1"/>
  <c r="Z19" i="33" s="1"/>
  <c r="G16" i="33"/>
  <c r="R16" i="33" s="1"/>
  <c r="G15" i="33"/>
  <c r="R15" i="33" s="1"/>
  <c r="Z15" i="33" s="1"/>
  <c r="E14" i="33"/>
  <c r="G12" i="33"/>
  <c r="Z12" i="33" s="1"/>
  <c r="G11" i="33"/>
  <c r="Z11" i="33" s="1"/>
  <c r="G10" i="33"/>
  <c r="Z10" i="33" s="1"/>
  <c r="G129" i="33" l="1"/>
  <c r="Y129" i="33" s="1"/>
  <c r="R120" i="33"/>
  <c r="Z120" i="33" s="1"/>
  <c r="H195" i="33"/>
  <c r="S20" i="33"/>
  <c r="Z20" i="33" s="1"/>
  <c r="G153" i="33"/>
  <c r="R153" i="33" s="1"/>
  <c r="Z153" i="33" s="1"/>
  <c r="Z144" i="33"/>
  <c r="S21" i="33"/>
  <c r="S195" i="33" s="1"/>
  <c r="Z38" i="33"/>
  <c r="Z184" i="33"/>
  <c r="V38" i="33"/>
  <c r="L144" i="33"/>
  <c r="Q28" i="33"/>
  <c r="L68" i="33"/>
  <c r="Z68" i="33" s="1"/>
  <c r="R121" i="33"/>
  <c r="Z121" i="33" s="1"/>
  <c r="L85" i="33"/>
  <c r="Z85" i="33" s="1"/>
  <c r="L87" i="33"/>
  <c r="Z87" i="33" s="1"/>
  <c r="V77" i="33"/>
  <c r="Z77" i="33" s="1"/>
  <c r="R117" i="33"/>
  <c r="Z117" i="33" s="1"/>
  <c r="Z63" i="33"/>
  <c r="Z84" i="33"/>
  <c r="V111" i="33"/>
  <c r="Z111" i="33" s="1"/>
  <c r="Z106" i="33"/>
  <c r="R115" i="33"/>
  <c r="Z115" i="33" s="1"/>
  <c r="C92" i="33"/>
  <c r="G92" i="33" s="1"/>
  <c r="Z92" i="33" s="1"/>
  <c r="Z149" i="33"/>
  <c r="Z164" i="33"/>
  <c r="L139" i="33"/>
  <c r="Z139" i="33" s="1"/>
  <c r="Z177" i="33"/>
  <c r="Z165" i="33"/>
  <c r="U96" i="33"/>
  <c r="Z104" i="33"/>
  <c r="Z152" i="33"/>
  <c r="Z95" i="33"/>
  <c r="Z133" i="33"/>
  <c r="Z145" i="33"/>
  <c r="L70" i="33"/>
  <c r="Z70" i="33" s="1"/>
  <c r="Y130" i="33"/>
  <c r="Z130" i="33" s="1"/>
  <c r="Z166" i="33"/>
  <c r="Z178" i="33"/>
  <c r="Z48" i="33"/>
  <c r="Q60" i="33"/>
  <c r="Z60" i="33" s="1"/>
  <c r="R118" i="33"/>
  <c r="Z118" i="33" s="1"/>
  <c r="Z128" i="33"/>
  <c r="L141" i="33"/>
  <c r="Z141" i="33" s="1"/>
  <c r="L167" i="33"/>
  <c r="Z167" i="33" s="1"/>
  <c r="Z170" i="33"/>
  <c r="Z157" i="33"/>
  <c r="Z148" i="33"/>
  <c r="Z78" i="33"/>
  <c r="Z179" i="33"/>
  <c r="Z191" i="33"/>
  <c r="C64" i="33"/>
  <c r="G64" i="33" s="1"/>
  <c r="Z64" i="33" s="1"/>
  <c r="Z109" i="33"/>
  <c r="L62" i="33"/>
  <c r="Z62" i="33" s="1"/>
  <c r="V80" i="33"/>
  <c r="Z80" i="33" s="1"/>
  <c r="R119" i="33"/>
  <c r="Z119" i="33" s="1"/>
  <c r="L142" i="33"/>
  <c r="Z142" i="33" s="1"/>
  <c r="R154" i="33"/>
  <c r="Z154" i="33" s="1"/>
  <c r="I168" i="33"/>
  <c r="Z168" i="33" s="1"/>
  <c r="L193" i="33"/>
  <c r="Z193" i="33" s="1"/>
  <c r="Z185" i="33"/>
  <c r="Z190" i="33"/>
  <c r="Z187" i="33"/>
  <c r="Z188" i="33"/>
  <c r="Z180" i="33"/>
  <c r="Z173" i="33"/>
  <c r="Z175" i="33"/>
  <c r="Z171" i="33"/>
  <c r="Z156" i="33"/>
  <c r="Z151" i="33"/>
  <c r="Z125" i="33"/>
  <c r="Z124" i="33"/>
  <c r="Z107" i="33"/>
  <c r="Z74" i="33"/>
  <c r="C194" i="33"/>
  <c r="Z26" i="33"/>
  <c r="Z39" i="33"/>
  <c r="Z56" i="33"/>
  <c r="Q29" i="33"/>
  <c r="Z29" i="33" s="1"/>
  <c r="L43" i="33"/>
  <c r="Z40" i="33"/>
  <c r="Z35" i="33"/>
  <c r="G160" i="33"/>
  <c r="Z36" i="33"/>
  <c r="Z16" i="33"/>
  <c r="Z30" i="33"/>
  <c r="Z37" i="33"/>
  <c r="Z17" i="33"/>
  <c r="Z31" i="33"/>
  <c r="Z51" i="33"/>
  <c r="R24" i="33"/>
  <c r="Z24" i="33" s="1"/>
  <c r="Z18" i="33"/>
  <c r="Z32" i="33"/>
  <c r="Z34" i="33"/>
  <c r="Z33" i="33"/>
  <c r="D195" i="33"/>
  <c r="G98" i="33"/>
  <c r="Z98" i="33" s="1"/>
  <c r="G108" i="33"/>
  <c r="S108" i="33" s="1"/>
  <c r="G183" i="33"/>
  <c r="G116" i="33"/>
  <c r="G75" i="33"/>
  <c r="C4" i="33"/>
  <c r="G4" i="33" s="1"/>
  <c r="G14" i="33"/>
  <c r="R14" i="33" s="1"/>
  <c r="Z14" i="33" s="1"/>
  <c r="G86" i="33"/>
  <c r="Z86" i="33" s="1"/>
  <c r="G81" i="33"/>
  <c r="G93" i="33"/>
  <c r="Z93" i="33" s="1"/>
  <c r="G172" i="33"/>
  <c r="Z172" i="33" s="1"/>
  <c r="G100" i="33"/>
  <c r="Z100" i="33" s="1"/>
  <c r="G140" i="33"/>
  <c r="Z140" i="33" s="1"/>
  <c r="G146" i="33"/>
  <c r="Z146" i="33" s="1"/>
  <c r="Z129" i="33"/>
  <c r="G112" i="33"/>
  <c r="G7" i="33"/>
  <c r="Z7" i="33" s="1"/>
  <c r="G59" i="33"/>
  <c r="Y195" i="33" l="1"/>
  <c r="Y196" i="33" s="1"/>
  <c r="Z21" i="33"/>
  <c r="Q195" i="33"/>
  <c r="Z43" i="33"/>
  <c r="Z96" i="33"/>
  <c r="U195" i="33"/>
  <c r="Z28" i="33"/>
  <c r="X183" i="33"/>
  <c r="X195" i="33" s="1"/>
  <c r="I160" i="33"/>
  <c r="V75" i="33"/>
  <c r="R116" i="33"/>
  <c r="Z116" i="33" s="1"/>
  <c r="Q59" i="33"/>
  <c r="Z59" i="33" s="1"/>
  <c r="Z108" i="33"/>
  <c r="V81" i="33"/>
  <c r="Z81" i="33" s="1"/>
  <c r="V112" i="33"/>
  <c r="Z112" i="33" s="1"/>
  <c r="C195" i="33"/>
  <c r="Z4" i="33"/>
  <c r="E194" i="33"/>
  <c r="E195" i="33" s="1"/>
  <c r="E196" i="33" s="1"/>
  <c r="Z75" i="33" l="1"/>
  <c r="V195" i="33"/>
  <c r="X196" i="33" s="1"/>
  <c r="Z160" i="33"/>
  <c r="I195" i="33"/>
  <c r="R195" i="33"/>
  <c r="T196" i="33" s="1"/>
  <c r="L195" i="33"/>
  <c r="Z183" i="33"/>
  <c r="G194" i="33"/>
  <c r="G195" i="33" s="1"/>
  <c r="Z195" i="33" l="1"/>
  <c r="Z196" i="33"/>
  <c r="M196" i="33"/>
  <c r="Z197" i="33" l="1"/>
  <c r="D108" i="14" l="1"/>
</calcChain>
</file>

<file path=xl/sharedStrings.xml><?xml version="1.0" encoding="utf-8"?>
<sst xmlns="http://schemas.openxmlformats.org/spreadsheetml/2006/main" count="1307" uniqueCount="721">
  <si>
    <t>Cuenta</t>
  </si>
  <si>
    <t>ACTIVO</t>
  </si>
  <si>
    <t>ACTIVO CORRIENTE</t>
  </si>
  <si>
    <t>ACTIVO NO CORRIENTE</t>
  </si>
  <si>
    <t>PASIVO</t>
  </si>
  <si>
    <t>PASIVO CORRIENTE</t>
  </si>
  <si>
    <t>CAPITAL</t>
  </si>
  <si>
    <t>RESERVAS</t>
  </si>
  <si>
    <t>RESULTADO DEL EJERCICIO</t>
  </si>
  <si>
    <t>Bancos</t>
  </si>
  <si>
    <t>Deudores por intermediacion</t>
  </si>
  <si>
    <t>Cuentas por cobrar a Personas y Empresas relacionadas</t>
  </si>
  <si>
    <t>TOTAL ACTIVO CORRIENTE</t>
  </si>
  <si>
    <t>PATRIMONIO NETO</t>
  </si>
  <si>
    <t>TOTAL ACTIVO NO CORRIENTE</t>
  </si>
  <si>
    <t>TOTAL ACTIVO</t>
  </si>
  <si>
    <t>Otros Pasivos</t>
  </si>
  <si>
    <t>TOTAL PASIVO CORRIENTE</t>
  </si>
  <si>
    <t>TOTAL PASIVO</t>
  </si>
  <si>
    <t>TOTAL PATRIMONIO NETO (Según el Estado de Variación del Patrimonio Neto)</t>
  </si>
  <si>
    <t>TOTAL PASIVO Y PATRIMONIO NETO</t>
  </si>
  <si>
    <t>Retenciones de Impuestos</t>
  </si>
  <si>
    <t xml:space="preserve">INGRESOS OPERATIVOS </t>
  </si>
  <si>
    <t>Ingresos por venta de cartera propia</t>
  </si>
  <si>
    <t>Ingresos por administración de cartera</t>
  </si>
  <si>
    <t>Ingresos por custodia de valores</t>
  </si>
  <si>
    <t xml:space="preserve">GASTOS OPERATIVOS </t>
  </si>
  <si>
    <t>Aranceles por negociación Bolsa de Valores</t>
  </si>
  <si>
    <t>Gastos por comisiones y servicios</t>
  </si>
  <si>
    <t>RESULTADO OPERATIVO BRUTO</t>
  </si>
  <si>
    <t xml:space="preserve">GASTOS DE COMERCIALIZACIÓN </t>
  </si>
  <si>
    <t>Publicidad y propaganda</t>
  </si>
  <si>
    <t>Otros gastos de comercialización</t>
  </si>
  <si>
    <t>Folletos e impresos</t>
  </si>
  <si>
    <t xml:space="preserve">GASTOS DE ADMINISTRACIÓN </t>
  </si>
  <si>
    <t>TOTAL</t>
  </si>
  <si>
    <t>Alquileres</t>
  </si>
  <si>
    <t>Seguros</t>
  </si>
  <si>
    <t>Mantenimiento</t>
  </si>
  <si>
    <t>Gastos generales</t>
  </si>
  <si>
    <t>Impuestos, tasas y contribuciones</t>
  </si>
  <si>
    <t>RESULTADO OPERATIVO NETO</t>
  </si>
  <si>
    <t>PERDIDA/UTILIDAD ANTES DE IMPUESTO</t>
  </si>
  <si>
    <t>Movimientos</t>
  </si>
  <si>
    <t>Resultado del ejercicio</t>
  </si>
  <si>
    <t>FLUJO DE EFECTIVO POR ACTIVIDADES OPERATIVAS</t>
  </si>
  <si>
    <t>Efectivo pagado a empleados</t>
  </si>
  <si>
    <t>Total de Efectivo de las actividades operativas antes del cambio en los activos de operaciones</t>
  </si>
  <si>
    <t>Pagos a Proveedores</t>
  </si>
  <si>
    <t>Efectivo neto de actividades de operación</t>
  </si>
  <si>
    <t>FLUJO DE EFECTIVO POR ACTIVIDADES DE INVERSIÓN</t>
  </si>
  <si>
    <t>Obligaciones por administracion de cartera</t>
  </si>
  <si>
    <t>FLUJO DE EFECTIVO POR ACTIVIDADES DE FINANCIAMIENTO</t>
  </si>
  <si>
    <t xml:space="preserve">Proveniente de préstamos y otras deudas </t>
  </si>
  <si>
    <t>Efectivo neto en actividades de financiamiento</t>
  </si>
  <si>
    <t>Aumento (o disminución) neto de efectivo y sus equivalentes</t>
  </si>
  <si>
    <t>Efectivo y su equivalente al comienzo del período</t>
  </si>
  <si>
    <t>Concepto</t>
  </si>
  <si>
    <t>Total</t>
  </si>
  <si>
    <t>Acción de la Bolsa de Valores</t>
  </si>
  <si>
    <t>Intereses pagados</t>
  </si>
  <si>
    <t>Impuesto a la Renta</t>
  </si>
  <si>
    <t>Documentos y cuentas por pagar</t>
  </si>
  <si>
    <t>Obligac. por Administración de Cartera</t>
  </si>
  <si>
    <t>Menos: Previsión por menor valor</t>
  </si>
  <si>
    <t>Títulos de Renta Fija</t>
  </si>
  <si>
    <t>Impuesto a la Renta a Pagar</t>
  </si>
  <si>
    <t>IVA a Pagar</t>
  </si>
  <si>
    <t>Documentos y Cuentas por Cobrar</t>
  </si>
  <si>
    <t>Deudores Varios</t>
  </si>
  <si>
    <t>Menos: Previsión para cuentas a cobrar a personas y</t>
  </si>
  <si>
    <t>Derechos sobre títulos por Contratos de Underwriting</t>
  </si>
  <si>
    <t>Otros Activos</t>
  </si>
  <si>
    <t>Préstamos de terceros</t>
  </si>
  <si>
    <t>Deudores por Intermediación</t>
  </si>
  <si>
    <t>Créditos en Gestión de Cobro</t>
  </si>
  <si>
    <t>Licencia</t>
  </si>
  <si>
    <t>Marcas</t>
  </si>
  <si>
    <t>Cuentas a Pagar</t>
  </si>
  <si>
    <t xml:space="preserve">Acreedores varios </t>
  </si>
  <si>
    <t>Préstamos en Bancos</t>
  </si>
  <si>
    <t>Previsión para indemnización</t>
  </si>
  <si>
    <t>TOTAL PASIVO NO CORRIENTE</t>
  </si>
  <si>
    <t>Cuenta de orden deudora</t>
  </si>
  <si>
    <t>Cuentas de contingencia deudora</t>
  </si>
  <si>
    <t>Cuenta de orden acreedora</t>
  </si>
  <si>
    <t>Cuentas de contingencia acreedora</t>
  </si>
  <si>
    <t>Presidente</t>
  </si>
  <si>
    <t>Comisiones por operaciones en rueda</t>
  </si>
  <si>
    <t>Comisiones por operaciones fuera de rueda</t>
  </si>
  <si>
    <t>Comisiones por contratos de colocación primaria de renta fija</t>
  </si>
  <si>
    <t>Comisiones por contratos de colocación primaria de acciones</t>
  </si>
  <si>
    <t>Comisiones por contratos de colocación primaria</t>
  </si>
  <si>
    <t>Por intermediación de acciones en rueda</t>
  </si>
  <si>
    <t>Por intermediación de renta fija en rueda</t>
  </si>
  <si>
    <t>Ingresos por asesoría financiera</t>
  </si>
  <si>
    <t>Ingresos por intereses y dividendos de cartera propia</t>
  </si>
  <si>
    <t>Ingresos por venta de cartera propia a personas y empresas relacionadas</t>
  </si>
  <si>
    <t>Servicios personales</t>
  </si>
  <si>
    <t>Previsión, amortización y depreciaciones</t>
  </si>
  <si>
    <t>Multas</t>
  </si>
  <si>
    <t>Intereses cobrados</t>
  </si>
  <si>
    <t>Suscripto</t>
  </si>
  <si>
    <t>A Integrar</t>
  </si>
  <si>
    <t>Integrado</t>
  </si>
  <si>
    <t>Legal</t>
  </si>
  <si>
    <t>Facultativa</t>
  </si>
  <si>
    <t>Revalúo</t>
  </si>
  <si>
    <t>RESULTADOS</t>
  </si>
  <si>
    <t>Acumulados</t>
  </si>
  <si>
    <t>Del Ejercicio</t>
  </si>
  <si>
    <t>Movimientos Subsecuentes</t>
  </si>
  <si>
    <t>Ingreso de efectivo por comisiones y otros</t>
  </si>
  <si>
    <t>(Aumento) Disminución en los activos de operación</t>
  </si>
  <si>
    <t>Fondos colocados a corto plazo</t>
  </si>
  <si>
    <t>Aumento (Disminución) en los pasivos operativos</t>
  </si>
  <si>
    <t>Efectivo neto de actividades de operación antes de impuestos</t>
  </si>
  <si>
    <t>Inversiones en otras empresas</t>
  </si>
  <si>
    <t>Inversiones temporarias</t>
  </si>
  <si>
    <t>Fondos con destino especial</t>
  </si>
  <si>
    <t>Adquisición de Acciones y Títulos de Deuda (Cartera Propia)</t>
  </si>
  <si>
    <t>Intereses percibidos</t>
  </si>
  <si>
    <t>Dividendos percibidos</t>
  </si>
  <si>
    <t>Efectivo neto (o usado) en actividades de inversión</t>
  </si>
  <si>
    <t>Aportes de Capital</t>
  </si>
  <si>
    <t>Dividendos Pagados</t>
  </si>
  <si>
    <t>INVERSIONES PERMANENTES</t>
  </si>
  <si>
    <t>Aportes y Retenciones a Pagar</t>
  </si>
  <si>
    <t>Otros Ingresos</t>
  </si>
  <si>
    <t>Capital Integrado</t>
  </si>
  <si>
    <t>Resultados Acumulados</t>
  </si>
  <si>
    <t>Resultado del Ejercicio</t>
  </si>
  <si>
    <t>Otros Ingresos Operativos</t>
  </si>
  <si>
    <t xml:space="preserve">Deudores Varios </t>
  </si>
  <si>
    <t>Otros Egresos</t>
  </si>
  <si>
    <t>Generados por Activos</t>
  </si>
  <si>
    <t>Generados por Pasivos</t>
  </si>
  <si>
    <t>Intereses Pagados</t>
  </si>
  <si>
    <t xml:space="preserve">RESULTADO EXTRAORDINARIO </t>
  </si>
  <si>
    <t>Egresos extraordinarios</t>
  </si>
  <si>
    <t>AJUSTE DE RESULTADO DE EJERCICIOS ANTERIORES</t>
  </si>
  <si>
    <t>Ingresos</t>
  </si>
  <si>
    <t>Egresos</t>
  </si>
  <si>
    <t>El rubro disponibilidades está compuesto por las siguientes cuentas:</t>
  </si>
  <si>
    <t>5.e ) Inversiones</t>
  </si>
  <si>
    <t>INFORMACIÓN SOBRE EL DOCUMENTO Y EMISOR</t>
  </si>
  <si>
    <t>INVERSIONES TEMPORARIAS</t>
  </si>
  <si>
    <t>ACCIÓN</t>
  </si>
  <si>
    <t xml:space="preserve">Menos: Previsión para incobrables </t>
  </si>
  <si>
    <t xml:space="preserve">Obligac. por Contratos de Underwriting </t>
  </si>
  <si>
    <t xml:space="preserve">Prestamos Financieros </t>
  </si>
  <si>
    <t xml:space="preserve">Dividendos a pagar en Efectivo </t>
  </si>
  <si>
    <t>Menos: Previsión para incobrables</t>
  </si>
  <si>
    <t>empresas relacionadas</t>
  </si>
  <si>
    <t xml:space="preserve">Créditos </t>
  </si>
  <si>
    <t xml:space="preserve">Otros Pasivos No Corrientes </t>
  </si>
  <si>
    <t>Otras Contingencias</t>
  </si>
  <si>
    <t xml:space="preserve">Previsiones </t>
  </si>
  <si>
    <t xml:space="preserve">Préstamos Financieros </t>
  </si>
  <si>
    <t xml:space="preserve">Acreedores por Intermediación </t>
  </si>
  <si>
    <t xml:space="preserve">Ingresos por operaciones y servicios a personas relacionadas </t>
  </si>
  <si>
    <t>Disponibilidades</t>
  </si>
  <si>
    <t>ESTADO DE FLUJO DE EFECTIVO</t>
  </si>
  <si>
    <t>Gastos de Desarrollo</t>
  </si>
  <si>
    <t>Acreedores varios</t>
  </si>
  <si>
    <t>Intereses a Devengar</t>
  </si>
  <si>
    <t>Créditos</t>
  </si>
  <si>
    <t xml:space="preserve">Cuentas por cobrar a Personas y Empresas relacionadas </t>
  </si>
  <si>
    <t xml:space="preserve"> </t>
  </si>
  <si>
    <t>2.1  Naturaleza jurídica de las actividades de la sociedad</t>
  </si>
  <si>
    <t xml:space="preserve">Efecto de las variaciones en tipo de cambio </t>
  </si>
  <si>
    <t>Accionista</t>
  </si>
  <si>
    <t>2.2) Participación en otras empresas</t>
  </si>
  <si>
    <t>3.1) Bases para la preparación de los estados financieros</t>
  </si>
  <si>
    <t>3.2) Criterios de valuación</t>
  </si>
  <si>
    <t>b. Venta de títulos: Se reconoce como ingreso la diferencia de precio entre el valor de venta de un activo propio y el valor en libros a la fecha de transacción.</t>
  </si>
  <si>
    <t xml:space="preserve">Para la preparación del estado de flujo de efectivo fue utilizado el método directo, con la clasificación de flujo de efectivo por actividades operativas, de inversión y de financiamiento. </t>
  </si>
  <si>
    <t>5.a) Valuación en moneda extranjera</t>
  </si>
  <si>
    <t>5.b) Posición en moneda extranjera</t>
  </si>
  <si>
    <t>Detalle</t>
  </si>
  <si>
    <t>Clase</t>
  </si>
  <si>
    <t>Monto</t>
  </si>
  <si>
    <t>Otros pasivos</t>
  </si>
  <si>
    <t>5.c) Diferencia de cambio en moneda extranjera</t>
  </si>
  <si>
    <t>Ganancias por valuación de activos monetarios en moneda extranjera</t>
  </si>
  <si>
    <t>Ganancias por valuación de pasivos monetarios en moneda extranjera</t>
  </si>
  <si>
    <t>Total Ganancias por valuación en moneda extranjera</t>
  </si>
  <si>
    <t>Pérdidas por valuación de activos monetarios en moneda extranjera</t>
  </si>
  <si>
    <t>Pérdidas por valuación de pasivos monetarios en moneda extranjera</t>
  </si>
  <si>
    <t>Total Pérdidas por valuación en moneda extranjera</t>
  </si>
  <si>
    <t>5.d) Disponibilidades</t>
  </si>
  <si>
    <t>5.e.1 - Inversiones temporarias y permanentes</t>
  </si>
  <si>
    <t>Capital integrado</t>
  </si>
  <si>
    <t>6.a) Compromisos directos</t>
  </si>
  <si>
    <t>6.b) Contingencias legales</t>
  </si>
  <si>
    <t>6.c) Garantías constituidas</t>
  </si>
  <si>
    <t>a)     De acuerdo con la legislación vigente las sociedades por acciones, deben constituir una reserva legal no menor al 5% de las utilidades netas del ejercicio, hasta alcanzar el 20% del capital suscripto.</t>
  </si>
  <si>
    <t>A la fecha de la emisión de los presentes estados financieros, no existen sanciones de ninguna naturaleza que la Comisión Nacional de Valores u otras instituciones fiscalizadoras hayan impuesto a la Sociedad.</t>
  </si>
  <si>
    <t>INFORMACIÓN GENERAL DE LA ENTIDAD</t>
  </si>
  <si>
    <t>1. IDENTIFICACIÓN</t>
  </si>
  <si>
    <t>Nombre o Razón social</t>
  </si>
  <si>
    <t>Registro CNV</t>
  </si>
  <si>
    <t>Código Bolsa de Valores</t>
  </si>
  <si>
    <t>Dirección oficina principal</t>
  </si>
  <si>
    <t>Teléfono</t>
  </si>
  <si>
    <t>E-mail</t>
  </si>
  <si>
    <t>Sitio página Web</t>
  </si>
  <si>
    <t>Domicilio legal</t>
  </si>
  <si>
    <t>2. ANTECEDENTES DE CONSTITUCIÓN DE LA SOCIEDAD</t>
  </si>
  <si>
    <t>Escritura N° | Fecha</t>
  </si>
  <si>
    <t>Inscripción en el Registro Público</t>
  </si>
  <si>
    <t>Reforma de Estatutos</t>
  </si>
  <si>
    <t>3. ADMINISTRACIÓN</t>
  </si>
  <si>
    <t>CARGO</t>
  </si>
  <si>
    <t>NOMBRE Y APELLIDO</t>
  </si>
  <si>
    <t>Representante (s) Legal (es)</t>
  </si>
  <si>
    <t>Directorio</t>
  </si>
  <si>
    <t>Director titular</t>
  </si>
  <si>
    <t>Síndico titular</t>
  </si>
  <si>
    <t>Síndico suplente</t>
  </si>
  <si>
    <t>Plana ejecutiva</t>
  </si>
  <si>
    <t>Gerente General</t>
  </si>
  <si>
    <t>Oficial de Cumplimiento</t>
  </si>
  <si>
    <t>4. CAPITAL Y PROPIEDAD</t>
  </si>
  <si>
    <t>Capital emitido</t>
  </si>
  <si>
    <t>Capital suscripto</t>
  </si>
  <si>
    <t>Valor nominal de las acciones</t>
  </si>
  <si>
    <t>CAPITAL INTEGRADO</t>
  </si>
  <si>
    <t>N°</t>
  </si>
  <si>
    <t>Número de acciones</t>
  </si>
  <si>
    <t>Cantidad de acciones</t>
  </si>
  <si>
    <t>Voto</t>
  </si>
  <si>
    <t>% de Participación de capital integrado</t>
  </si>
  <si>
    <t>CAPITAL SUSCRIPTO</t>
  </si>
  <si>
    <t>% de Participación de capital suscripto</t>
  </si>
  <si>
    <t>6. PERSONAS VINCULADAS</t>
  </si>
  <si>
    <t>PERSONAS VINCULADAS</t>
  </si>
  <si>
    <t>Tipo de vínculo</t>
  </si>
  <si>
    <t>Sociedad controlante (*)</t>
  </si>
  <si>
    <t>Revaluación de Acciones</t>
  </si>
  <si>
    <t>Saldo al inicio del ejercicio</t>
  </si>
  <si>
    <t>Integración de Capital</t>
  </si>
  <si>
    <t xml:space="preserve">Títulos de Renta Variable   </t>
  </si>
  <si>
    <t>BALANCE GENERAL</t>
  </si>
  <si>
    <t>ESTADOS DE RESULTADOS</t>
  </si>
  <si>
    <t>ESTADO DE VARIACIÓN DEL PATRIMONIO NETO</t>
  </si>
  <si>
    <t>Las mejoras o adiciones son capitalizadas, mientras que los gastos de mantenimiento y/o reparaciones que no aumentan el valor de los bienes ni su vida útil, son imputados como gastos en el período en que se originan.</t>
  </si>
  <si>
    <t>NOTA 1. CONSIDERACIÓN DE LOS ESTADOS FINANCIEROS</t>
  </si>
  <si>
    <t>NOTA 2. INFORMACIÓN BÁSICA DE LA EMPRESA</t>
  </si>
  <si>
    <t>NOTA 3. PRINCIPALES POLÍTICAS Y PRÁCTICAS CONTABLES APLICADAS</t>
  </si>
  <si>
    <t>NOTA 4. CAMBIO DE POLÍTICAS Y PROCEDIMIENTOS DE CONTABILIDAD</t>
  </si>
  <si>
    <t>NOTA 5. INFORMACIÓN REFERENTE A LOS PRINCIPALES ACTIVOS, PASIVOS, RESULTADOS Y CRITERIOS ESPECÍFICOS DE VALUACIÓN</t>
  </si>
  <si>
    <t>NOTA 6. INFORMACIÓN REFERENTE A CONTINGENCIAS Y COMPROMISOS</t>
  </si>
  <si>
    <t>Deudas con terceros por operaciones de reporto</t>
  </si>
  <si>
    <t>Títulos de Renta Variable ANC</t>
  </si>
  <si>
    <t>Asignación del resultado acumulado</t>
  </si>
  <si>
    <t>Porción circulante de préstamos a largo plazo</t>
  </si>
  <si>
    <t>NOTA 7. LIMITACIÓN A LA LIBRE DISPONIBILIDAD DE LOS ACTIVOS O DEL PATRIMONIO Y CUALQUIER RESTRICCIÓN AL DERECHO DE PROPIEDAD</t>
  </si>
  <si>
    <t>La preparación de los presentes estados financieros requiere que el Directorio y la Gerencia de la Sociedad realicen estimaciones y evaluaciones que afectan el monto de los activos y pasivos registrados y contingentes a la fecha de cierre, como así también los ingresos y egresos registrados en el ejercicio. Los resultados reales futuros pueden diferir de las estimaciones y evaluaciones realizadas a la fecha de preparación de los presentes estados financieros.</t>
  </si>
  <si>
    <t>a. Moneda extranjera</t>
  </si>
  <si>
    <t>i. Titulos de deudas:</t>
  </si>
  <si>
    <t>ii. Acción de la Bolsa de Valores y Productos de Asunción S.A. (BVPASA)</t>
  </si>
  <si>
    <t xml:space="preserve">La acción de la Bolsa de Valores se valúa a su valor de mercado, siendo éste el último precio de transacción. El incremento del valor de dicha inversión se acredita en el patrimonio neto y si se produjere la disminución del valor se reconoce en cuentas de resultados. </t>
  </si>
  <si>
    <t>Nota 5.d</t>
  </si>
  <si>
    <t>Tipo de Título</t>
  </si>
  <si>
    <t>Cantidad de Títulos</t>
  </si>
  <si>
    <t>Valor Nominal Unitario</t>
  </si>
  <si>
    <t>Capital</t>
  </si>
  <si>
    <t>Resultado</t>
  </si>
  <si>
    <t>Nota 5.e.1</t>
  </si>
  <si>
    <t>Derechos sobre títulos por contratos de underwriting</t>
  </si>
  <si>
    <t>Aumentos</t>
  </si>
  <si>
    <t xml:space="preserve">Activo Intagibles y Cargos Diferidos </t>
  </si>
  <si>
    <t xml:space="preserve">Provisiones  </t>
  </si>
  <si>
    <t>Efectivo y su equivalente al cierre del ejercicio</t>
  </si>
  <si>
    <t>Otros Activos Corrientes</t>
  </si>
  <si>
    <t>Inversiones Permanentes</t>
  </si>
  <si>
    <t>Acreedores por Intermediación</t>
  </si>
  <si>
    <t>Sobregiro en cuenta corriente</t>
  </si>
  <si>
    <t>Otros Pasivos Corrientes</t>
  </si>
  <si>
    <t>Ingresos por operaciones y servicios extrabursátiles</t>
  </si>
  <si>
    <t>Otros gastos operativos</t>
  </si>
  <si>
    <t>Otros Gastos de Administración</t>
  </si>
  <si>
    <t>OTROS INGRESOS Y EGRESOS</t>
  </si>
  <si>
    <t>RESULTADOS FINANCIEROS</t>
  </si>
  <si>
    <t>Ingresos extraordinarios</t>
  </si>
  <si>
    <t>IMPUESTO A LA RENTA</t>
  </si>
  <si>
    <t>Programas Informáticos</t>
  </si>
  <si>
    <t>Creditos</t>
  </si>
  <si>
    <t>Compra de propiedad, planta y equipo</t>
  </si>
  <si>
    <t>No se han registrado cambios en las políticas y procedimientos contables durante el ejercicio informado.</t>
  </si>
  <si>
    <t>b. Inversiones</t>
  </si>
  <si>
    <t>Emisor</t>
  </si>
  <si>
    <t>Bolsa de Valores &amp; Productos de Asunción - BVPASA</t>
  </si>
  <si>
    <t>Otros Activos No Corrientes</t>
  </si>
  <si>
    <t>Gerente de Mesa de Dinero</t>
  </si>
  <si>
    <t>(-) Amortización Acumulada</t>
  </si>
  <si>
    <t>Cuentas a pagar a personas y empresas relacionadas</t>
  </si>
  <si>
    <t>a. Intereses sobre títulos y otros valores: Los ingresos generados durante el ejercicio son registrados conforme se devengan.</t>
  </si>
  <si>
    <t>Moneda
Extranjera
Clase</t>
  </si>
  <si>
    <t>Moneda
Extranjera
Monto</t>
  </si>
  <si>
    <t>TIPO DE CAMBIO COMPRADOR</t>
  </si>
  <si>
    <t>TIPO DE CAMBIO VENDEDOR</t>
  </si>
  <si>
    <t>Uso o Destino</t>
  </si>
  <si>
    <t>Cuenta Propia</t>
  </si>
  <si>
    <t>Cuenta Administrativa</t>
  </si>
  <si>
    <t>Valor
contable</t>
  </si>
  <si>
    <t>Patrimonio
Neto</t>
  </si>
  <si>
    <t>(GS)</t>
  </si>
  <si>
    <t>(USD)</t>
  </si>
  <si>
    <t>La composición del Patrimonio es el siguiente:</t>
  </si>
  <si>
    <t>Aportes no capitalizados</t>
  </si>
  <si>
    <t>Reservas</t>
  </si>
  <si>
    <t>Saldo al Inicio del Ejercicio G.</t>
  </si>
  <si>
    <t>Disminución</t>
  </si>
  <si>
    <t>Saldo al Cierre del Ejercicio G.</t>
  </si>
  <si>
    <t>ACCIONISTA</t>
  </si>
  <si>
    <t>Revaluación de Acciones - BVPASA</t>
  </si>
  <si>
    <t>% PARTICIPACIÓN</t>
  </si>
  <si>
    <t>Los activos y pasivos en moneda extranjera se valúan a los tipos de cambio vigentes a la fecha de cierre del periodo. Ver Nota 5.a.</t>
  </si>
  <si>
    <t>Diferencias de cambio - neto</t>
  </si>
  <si>
    <t>3.8) Cuentas de orden</t>
  </si>
  <si>
    <t>Se registran las cuentas que controlan las operaciones relacionadas con los negocios de administración y manejo de recursos de terceros que por su naturaleza no constituyen derechos u obligaciones ciertas a la fecha de presentación de los Estados Financieros.</t>
  </si>
  <si>
    <t>Total al 31/12/2022</t>
  </si>
  <si>
    <t>Cambio
Cierre
31/12/2022</t>
  </si>
  <si>
    <t>Saldo
31/12/2022
(GS)</t>
  </si>
  <si>
    <t>Tipo de Cambio
31/12/2022</t>
  </si>
  <si>
    <t>Monto Ajustado
31/12/2022
(GS)</t>
  </si>
  <si>
    <t>Bienes de Uso - Neto</t>
  </si>
  <si>
    <t>Se consideraron dentro del concepto de efectivo y equivalentes a los saldos en efectivo y disponibilidades en cuentas bancarias.</t>
  </si>
  <si>
    <t>La Sociedad no cuenta con garantías otorgadas que impliquen activos comprometidos a la fecha de cierre de los presentes estados financieros.</t>
  </si>
  <si>
    <t>ATLAS CASA DE BOLSA SOCIEDAD ANÓNIMA</t>
  </si>
  <si>
    <t>presentado en forma comparativa con el mismo periodo del ejercicio económico anterior</t>
  </si>
  <si>
    <t>ATLAS CASA DE BOLSA S.A.</t>
  </si>
  <si>
    <t>Atlas Casa de Bolsa S.A.</t>
  </si>
  <si>
    <t>Avda. Mariscal López casi Dr. Francisco Morra, Edificio Mariscal Center, piso 6. Asunción – Paraguay</t>
  </si>
  <si>
    <t>info@atlasinversiones.com.py</t>
  </si>
  <si>
    <t>https://www.atlasinversiones.com.py/inversiones/</t>
  </si>
  <si>
    <t>(021) 217 5005</t>
  </si>
  <si>
    <t>Resolución N°107 _29062023 de fecha 29 de junio de 2023</t>
  </si>
  <si>
    <t>N° 25 | 13 de abril de 2023</t>
  </si>
  <si>
    <t>No aplicable</t>
  </si>
  <si>
    <t>Matrícula N° 41.173, Serie Comercial, Folio N° 1 de fecha 03 de mayo de 2023</t>
  </si>
  <si>
    <t>Miguel Ángel Zaldívar Silvera</t>
  </si>
  <si>
    <t>Gustavo Adolfo Rivas Masi</t>
  </si>
  <si>
    <t>Miguel Ángel Zaldivar Silvera</t>
  </si>
  <si>
    <t>Vicepresidente Primero</t>
  </si>
  <si>
    <t>Santiago Llano Cavina</t>
  </si>
  <si>
    <t>Vicepresidente Segundo</t>
  </si>
  <si>
    <t>Jorge Eduardo Medelzon Libster</t>
  </si>
  <si>
    <t>Director Titular</t>
  </si>
  <si>
    <t>Maria Epifanía González de Rodríguez</t>
  </si>
  <si>
    <t>Síndico Titular</t>
  </si>
  <si>
    <t>César Eduardo Coll Rodríguez</t>
  </si>
  <si>
    <t>Síndico Suplente</t>
  </si>
  <si>
    <t>Carlos Arístides Sosa Acosta</t>
  </si>
  <si>
    <t>Sub-Gerente General</t>
  </si>
  <si>
    <t>Pedro Pascual Di Natale Torres</t>
  </si>
  <si>
    <t>Beatriz Pamela Sanabria Gimén</t>
  </si>
  <si>
    <t>Auditora Interna</t>
  </si>
  <si>
    <t>Andrea Leticia Núñez Garcete</t>
  </si>
  <si>
    <t>Hernando Lesme Romero</t>
  </si>
  <si>
    <t>Eduardo Monteiro Gomes</t>
  </si>
  <si>
    <t>Mario Moisés Paredes Gómez</t>
  </si>
  <si>
    <t>Banco Atlas S.A.</t>
  </si>
  <si>
    <t>1 al 4.950</t>
  </si>
  <si>
    <t>Ordinaria</t>
  </si>
  <si>
    <t>Simple</t>
  </si>
  <si>
    <t>Graciela Julia Pappalardo de Zuccolillo</t>
  </si>
  <si>
    <t>49.501 al 49.550</t>
  </si>
  <si>
    <t>1 al 49.500</t>
  </si>
  <si>
    <t>49.501 al 50.000</t>
  </si>
  <si>
    <r>
      <t>5. AUDITOR EXTERNO INDEPENDIENTE</t>
    </r>
    <r>
      <rPr>
        <sz val="10"/>
        <color rgb="FF000000"/>
        <rFont val="Trebuchet MS"/>
        <family val="2"/>
      </rPr>
      <t xml:space="preserve"> </t>
    </r>
  </si>
  <si>
    <r>
      <t xml:space="preserve">5.1) Auditor Externo Independiente designado: </t>
    </r>
    <r>
      <rPr>
        <sz val="10"/>
        <color rgb="FF000000"/>
        <rFont val="Trebuchet MS"/>
        <family val="2"/>
      </rPr>
      <t xml:space="preserve"> ERNST &amp; YOUNG  PARAGUAY  - AUDITORES  Y ASESORES DE NEGOCIOS </t>
    </r>
  </si>
  <si>
    <r>
      <t xml:space="preserve">5.2) Número de Inscripción en el Registro de la CNV: </t>
    </r>
    <r>
      <rPr>
        <sz val="10"/>
        <color rgb="FF000000"/>
        <rFont val="Trebuchet MS"/>
        <family val="2"/>
      </rPr>
      <t>AE 028</t>
    </r>
  </si>
  <si>
    <t>Director titular / Gerente General</t>
  </si>
  <si>
    <t>Sociedad Vinculada</t>
  </si>
  <si>
    <t>Atlas A.F.P.I.S.A.</t>
  </si>
  <si>
    <r>
      <t>(*) Sociedad controlante:</t>
    </r>
    <r>
      <rPr>
        <sz val="10"/>
        <color theme="1"/>
        <rFont val="Trebuchet MS"/>
        <family val="2"/>
      </rPr>
      <t xml:space="preserve"> Banco Atlas S.A.</t>
    </r>
  </si>
  <si>
    <r>
      <t>Participación</t>
    </r>
    <r>
      <rPr>
        <sz val="10"/>
        <color theme="1"/>
        <rFont val="Trebuchet MS"/>
        <family val="2"/>
      </rPr>
      <t>: 99,00% de participación en el capital y en votos.</t>
    </r>
  </si>
  <si>
    <r>
      <t>Actividad principal:</t>
    </r>
    <r>
      <rPr>
        <sz val="10"/>
        <color theme="1"/>
        <rFont val="Trebuchet MS"/>
        <family val="2"/>
      </rPr>
      <t xml:space="preserve"> Institución Financiera</t>
    </r>
    <r>
      <rPr>
        <b/>
        <sz val="10"/>
        <color theme="1"/>
        <rFont val="Trebuchet MS"/>
        <family val="2"/>
      </rPr>
      <t>.</t>
    </r>
  </si>
  <si>
    <r>
      <t>Domicilio legal:</t>
    </r>
    <r>
      <rPr>
        <sz val="10"/>
        <color theme="1"/>
        <rFont val="Trebuchet MS"/>
        <family val="2"/>
      </rPr>
      <t xml:space="preserve"> Quesada esq. Tte. Zotti – Atlas Center Piso 7. Villa Morra - Asunción</t>
    </r>
    <r>
      <rPr>
        <b/>
        <sz val="10"/>
        <color theme="1"/>
        <rFont val="Trebuchet MS"/>
        <family val="2"/>
      </rPr>
      <t>.</t>
    </r>
  </si>
  <si>
    <t>Marìa Adelaida Zuccolillo Pappalardo</t>
  </si>
  <si>
    <t>Jorge Mendelzon Libster</t>
  </si>
  <si>
    <t>Miguel Angel Zaldivar Silvera</t>
  </si>
  <si>
    <t>Natalia Maria Zuccolillo Pappalardo</t>
  </si>
  <si>
    <t>Andrea Maria Zuccolillo Pappalardo</t>
  </si>
  <si>
    <t>(*) IDENTIFICACIÓN DE LOS ACCIONISTAS - BANCO ATLAS S.A.</t>
  </si>
  <si>
    <t>(*) En Guaraníes</t>
  </si>
  <si>
    <t>Menos: Previsión para cuentas a cobrar a personas y empresas relacionadas</t>
  </si>
  <si>
    <r>
      <t xml:space="preserve">d. </t>
    </r>
    <r>
      <rPr>
        <b/>
        <u/>
        <sz val="10"/>
        <color theme="1"/>
        <rFont val="Trebuchet MS"/>
        <family val="2"/>
      </rPr>
      <t>Activos intangibles:</t>
    </r>
  </si>
  <si>
    <t>Atlas Casa de Bolsa S.A. fue constituida por Escritura Pública N°25 pasada ante el Escribano Público y Abogado Edison Arnaldo Cáceres Ortigoza en fecha 13 de abril de 2023 e inscripta en la Dirección General de los Registros Públicos Sección Personas Jurídicas y Comercio Serie Comercial bajo el N° 1 Folio 1 de fecha 03 de mayo de 2023. La integración de capital fue realizada en fecha 26 de junio de 2023 y posteriormente, la sociedad fue habilitada por la Comisión Nacional de Valores según Resolución CNV N° 107 _29062023 de fecha 29 de junio de 2023 e registrada por la Bolsa de Valores y Productos de Asunción S.A. según Resolución N° 2.719/23 bajo la nomenclatura CB (Casa de Bolsa) seguido de la numeración 37.</t>
  </si>
  <si>
    <t>Atlas Casa de Bolsa S.A. posee una acción de la Bolsa de Valores y Productos de Asunción S.A. (BVPASA); adquirida como requisito para operar como casa de bolsa en el mercado de valores, de acuerdo a lo previsto en la Ley N° 5.810/17.</t>
  </si>
  <si>
    <t>La Sociedad ha sido constituida con el objeto de efectuar todas aquellas operaciones de intermediación de titulos / valores previstas en la Ley N° 5.810/17 "Mercado de Valores".</t>
  </si>
  <si>
    <t xml:space="preserve">Los estados financieros han sido preparados de acuerdo con las normas contables, criterios de valuación y las normas de presentación establecidas por la Comisión Nacional de Valores y con Normas de Información Financiera (NIF) emitidas por el Consejo de Contadores Públicos del Paraguay.							</t>
  </si>
  <si>
    <t>Las diferencias de cambio originadas por fluctuaciones en los tipos de cambio producidos entre las fechas de concertación de las operaciones y su liquidación o valuación al cierre del periodo son reconocidas en resultados.</t>
  </si>
  <si>
    <t>Los títulos de deuda son reconocidos a su valor de incorporación compuestos por el valor nominal del titulo más los intereses devengados a la fecha de cada ejercicio; más el diferencial de precio positivo o negativo registrado en el momento de la compra. Los intereses generados y el diferencial de precio de los instrumentos son cargados en resultados conforme se devengan considerando la vida residual de los titulos. Cuando las inversiones incluyen cláusulas de ajuste, las mismas se ajustan en base al método de ajuste pactado.</t>
  </si>
  <si>
    <t>c. Bienes de uso:</t>
  </si>
  <si>
    <t xml:space="preserve">Los Bienes de uso se reconocen a su costo de adquisición y la medición posterior de los mismos se presentan neta de depreciaciones acumuladas y, en caso de corresponder, de deterioro. </t>
  </si>
  <si>
    <t xml:space="preserve"> a) Bienes de uso: Las depreciaciones son computadas a partir de año siguiente de incorporación en el Patrimonio de la Sociedad y se calculan por el método de línea recta, en base a la vida útil estimada del bien sobre el valor neto contable menos el valor residual de los bienes. </t>
  </si>
  <si>
    <t>3.3) Política de reconocimiento de ingresos</t>
  </si>
  <si>
    <t xml:space="preserve"> b)  Cargos diferidos e Intangibles:  Las amortizaciones son computadas a partir del año siguiente a su fecha de alta y se calculan por el método de línea recta considerando una vida útil de 60 meses. </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</si>
  <si>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tal como se menciona en la Nota e.</t>
  </si>
  <si>
    <t>e) Política de depreciaciones y amortizaciones</t>
  </si>
  <si>
    <t>f) Política de constitución de previsiones</t>
  </si>
  <si>
    <t xml:space="preserve">Las previsiones para eventuales pérdidas derivadas de cuentas de dudoso cobro se determinan a fin de año sobre la base del estudio de la cartera de créditos realizado con el objeto de determinar la porción no recuperable de las cuentas a cobrar.							</t>
  </si>
  <si>
    <t>3.4) Base para la preparación del Estado de flujo de efectivo</t>
  </si>
  <si>
    <t xml:space="preserve">Los presentes estados financieros no incluyen información consolidada. </t>
  </si>
  <si>
    <t>3.5) Normas aplicadas para la consolidación de estados financieros</t>
  </si>
  <si>
    <t>Banco Atlas S.A. CA GS N° 1432251</t>
  </si>
  <si>
    <t>Banco Atlas S.A. CA USD N° 1432252</t>
  </si>
  <si>
    <t>Banco Atlas S.A. CC GS N° 1429679</t>
  </si>
  <si>
    <t>Banco Atlas S.A. CC USD N° 1429697</t>
  </si>
  <si>
    <t>Al cierre del periodo, la Sociedad no cuenta con deudas y contingencias que deban ser informadas en la presente nota.</t>
  </si>
  <si>
    <t>NOTA 8. RESTRICCIONES PARA DISTRIBUCIÓN DE UTILIDADES</t>
  </si>
  <si>
    <t>NOTA 9. SANCIONES</t>
  </si>
  <si>
    <t>NOTA 10. HECHOS POSTERIORES AL CIERRE DEL EJERCICIO</t>
  </si>
  <si>
    <t>Las 10 notas que se acompañan forman parte integrante de los Estados Contables</t>
  </si>
  <si>
    <t>De acuerdo con lo previsto en la Res. CNV CG N° 35/22, la Sociedad tiene constituida como garantía la poliza de caución de Desempeño Profesional N° 25.1514.001106/0000 con vigencia desde el 29/05/2023 al 29/05/2024, por la suma asegurada de Gs 637.576.750 (guaraníes seiscientos treinta y siete millones quinientos setenta y seis mil setecientos cincuenta).</t>
  </si>
  <si>
    <t>Estados Financieros correspondientes al periodo del 01 de enero de 2023 al 30 de setiembre de 2023</t>
  </si>
  <si>
    <t>Información al 30 de setiembre de 2023</t>
  </si>
  <si>
    <t>Al 30 de setiembre de 2023, el capital social de la sociedad (de acuerdo con el articulo 5 de los estatutos sociales) asciende a Gs. 50.000.000.000, representado por 50.000 acciones nominativas de Gs. 1.000.000 cada una.</t>
  </si>
  <si>
    <t>POR EL PERIODO DEL 01 DE ENERO DE 2023 AL 30 DE SETIEMBRE DE 2023 PRESENTADO EN FORMA COMPARATIVA CON EL EJERCICIO ANTERIOR FINALIZADO EL 31 DE DICIEMBRE DE 2022</t>
  </si>
  <si>
    <t xml:space="preserve">POR EL PERIODO DEL 01 DE ENERO DE 2023 AL 30 DE SETIEMBRE DE 2023 PRESENTADO EN FORMA COMPARATIVA CON EL MISMO PERIODO DEL EJERCICIO ANTERIOR </t>
  </si>
  <si>
    <t>Balance General y Estado de Resultados Analítico</t>
  </si>
  <si>
    <t>del 13/04/2023 al 30/09/2023</t>
  </si>
  <si>
    <t>DISPONIBILIDADES</t>
  </si>
  <si>
    <t>BANCOS</t>
  </si>
  <si>
    <t>Bancos - Cuentas Operativas</t>
  </si>
  <si>
    <t>Bancos - Cuentas Administrativas</t>
  </si>
  <si>
    <t>TITULOS DE RENTA FIJA EN CARTERA</t>
  </si>
  <si>
    <t>Titulos emitidos por el Sector Financiero</t>
  </si>
  <si>
    <t>CDA Gs.</t>
  </si>
  <si>
    <t>Bonos Financieros Gs.</t>
  </si>
  <si>
    <t>Intereses Devengados a Cobrar s/ Renta Fija</t>
  </si>
  <si>
    <t>Intereses a Cobrar  s/ Renta Fija</t>
  </si>
  <si>
    <t>Int. a Cobrar - Bonos Financieros (Gs)</t>
  </si>
  <si>
    <t>Int. a Cobrar - CDA (Gs)</t>
  </si>
  <si>
    <t>Intereses a Devengar s/ Renta Fija</t>
  </si>
  <si>
    <t>(-) Int. a Devengar - Bonos Financieros (Gs)</t>
  </si>
  <si>
    <t>(-) Int. a Devengar - CDA (Gs)</t>
  </si>
  <si>
    <t>Colocación de Valores en el mercado secundario</t>
  </si>
  <si>
    <t>Prima por Diferencia de Precio (+)</t>
  </si>
  <si>
    <t>Prima por Diferencia de Precio (-)</t>
  </si>
  <si>
    <t>Dif. de Precio (-) CDA Gs.</t>
  </si>
  <si>
    <t>Dif. de Precio (-) Bonos Financieros Gs.</t>
  </si>
  <si>
    <t>OPERACIONES DE REPORTO</t>
  </si>
  <si>
    <t>Inversiones Propias sujetas a Reporto</t>
  </si>
  <si>
    <t>Titulos entregados en Reporto</t>
  </si>
  <si>
    <t>Bonos Corporativos (Gs) en Reporto</t>
  </si>
  <si>
    <t>CDA (USD) en Reporto</t>
  </si>
  <si>
    <t>Intereses de Titulos en Reporto</t>
  </si>
  <si>
    <t>Int. a Cobrar - Bonos Corporativos Gs - En Repo</t>
  </si>
  <si>
    <t>Int. a Devengar - Bonos Corporativos Gs en Repo</t>
  </si>
  <si>
    <t>Int. a Cobrar - CDA USD En Repo</t>
  </si>
  <si>
    <t>Int. a Devengar - CDA USD en Repo</t>
  </si>
  <si>
    <t>Diferencia de Precio Titulos en Reporto</t>
  </si>
  <si>
    <t>Dif. de Precio (+) Bonos Corporativos Gs. En Repo</t>
  </si>
  <si>
    <t>Dif. de Precio (-) Bonos Corporativos Gs. En Repo</t>
  </si>
  <si>
    <t>Dif. de Precio (-) CDA USD en Repo</t>
  </si>
  <si>
    <t>CRÉDITOS</t>
  </si>
  <si>
    <t>Operaciones a Liquidar - USD</t>
  </si>
  <si>
    <t>Cuentas a Cobrar Personas y Empresas relacionadas</t>
  </si>
  <si>
    <t>Cuentas a Cobrar Personas y Empresas relacionadas (Gs)</t>
  </si>
  <si>
    <t>Créditos Fiscales</t>
  </si>
  <si>
    <t>Impuesto al Valor Agregado</t>
  </si>
  <si>
    <t>IVA Crédito Fiscal 10%</t>
  </si>
  <si>
    <t>OTROS ACTIVOS CORRIENTES</t>
  </si>
  <si>
    <t>Gastos Pagados por Adelantado</t>
  </si>
  <si>
    <t>Aranceles BVPASA (USD)</t>
  </si>
  <si>
    <t>Seguros Pagados por Adelantado</t>
  </si>
  <si>
    <t>Cauciones</t>
  </si>
  <si>
    <t>Accion de la Bolsa de Valores</t>
  </si>
  <si>
    <t>BIENES DE USO</t>
  </si>
  <si>
    <t>Bienes de Uso Propios</t>
  </si>
  <si>
    <t>Muebles y utiles</t>
  </si>
  <si>
    <t>Equipos de Oficina</t>
  </si>
  <si>
    <t>ACTIVOS INTANGIBLES Y CARGOS DIFERIDOS</t>
  </si>
  <si>
    <t>Licencias</t>
  </si>
  <si>
    <t>Gastos de Constitución y Organización</t>
  </si>
  <si>
    <t>DEUDAS VIGENTES</t>
  </si>
  <si>
    <t>Cuentas a Pagar a Personas y Empresas relacionadas</t>
  </si>
  <si>
    <t>Gastos a Reembolsar</t>
  </si>
  <si>
    <t>Documentos y Cuentas a Pagar</t>
  </si>
  <si>
    <t>Proveedores de Bienes y/o Servicios M/L</t>
  </si>
  <si>
    <t>OBLIGACIONES FINANCIERAS A CORTO PLAZO</t>
  </si>
  <si>
    <t>Operaciones de Reverse Reporto</t>
  </si>
  <si>
    <t>Prima a Pagar - REPO</t>
  </si>
  <si>
    <t>Prima a pagar - REPO Bonos Corporativos (Gs)</t>
  </si>
  <si>
    <t>Prima a pagar - REPO CDA (USD)</t>
  </si>
  <si>
    <t>Prima a devengar - REPO</t>
  </si>
  <si>
    <t>Prima a devengar - REPO Bonos Corporativos (Gs)</t>
  </si>
  <si>
    <t>Prima a devengar - CDA (USD)</t>
  </si>
  <si>
    <t>Acreedores por titulos de renta fija en Reporto</t>
  </si>
  <si>
    <t>Acreedores Titulos Renta Fija en Repo (Gs)</t>
  </si>
  <si>
    <t>Acreedores Titulos Renta Fija en Repo (USD)</t>
  </si>
  <si>
    <t>OBLIGACIONES SOCIALES Y FISCALES</t>
  </si>
  <si>
    <t>Sueldos y Cargas Sociales</t>
  </si>
  <si>
    <t>Aguinaldos por Pagar</t>
  </si>
  <si>
    <t>Otras Provisiones</t>
  </si>
  <si>
    <t>Fondo de Garantia a Pagar M/L</t>
  </si>
  <si>
    <t>Fondo de Garantia a Pagar M/E</t>
  </si>
  <si>
    <t>Obligaciones Fiscales</t>
  </si>
  <si>
    <t>IVA Débito Fiscal 10%</t>
  </si>
  <si>
    <t>CAPITAL SOCIAL</t>
  </si>
  <si>
    <t>Capital Suscripto</t>
  </si>
  <si>
    <t>Capital a Integrar</t>
  </si>
  <si>
    <t>INGRESOS</t>
  </si>
  <si>
    <t>INGRESOS OPERATIVOS</t>
  </si>
  <si>
    <t>Comisiones por Operaciones Bursatiles</t>
  </si>
  <si>
    <t>Por intermediacion de Renta Fija GS - Bursátil</t>
  </si>
  <si>
    <t>Ingresos y rentas de cartera propia</t>
  </si>
  <si>
    <t>Intereses devengados - Bonos Financieros (Gs)</t>
  </si>
  <si>
    <t>Intereses devengados - CDA (Gs)</t>
  </si>
  <si>
    <t>Intereses devengados - CDA (USD)</t>
  </si>
  <si>
    <t>Intereses devengados - Bonos Corporativos (Gs)</t>
  </si>
  <si>
    <t>Intereses Devengados Titulos en Reporto</t>
  </si>
  <si>
    <t>Diferencia de Precio en compraventa de Titulos Valores</t>
  </si>
  <si>
    <t>Utilidad en compraventa de titulos valores</t>
  </si>
  <si>
    <t>Utilidad - Bonos Financieros (USD)</t>
  </si>
  <si>
    <t>Utilidad - CDA (Gs)</t>
  </si>
  <si>
    <t>Utilidad - CDA (USD)</t>
  </si>
  <si>
    <t>Utilidad - Bonos Corporativos (Gs)</t>
  </si>
  <si>
    <t>Utilidad - CDA (Gs) Vinculadas</t>
  </si>
  <si>
    <t>Utilidad - CDA (USD) Vinculadas</t>
  </si>
  <si>
    <t>Utilidad - Letra de Regulación Monetaria</t>
  </si>
  <si>
    <t>OTROS INGRESOS OPERATIVOS</t>
  </si>
  <si>
    <t>Aranceles - BVPASA Gs</t>
  </si>
  <si>
    <t>Fondo de Garantia - BVPASA Gs</t>
  </si>
  <si>
    <t>INGRESOS FINANCIEROS</t>
  </si>
  <si>
    <t>Intereses bancarios cobrados</t>
  </si>
  <si>
    <t>Ganancia por diferencia de cambio cuentas activas</t>
  </si>
  <si>
    <t>Ganancia por diferencia de cambio cuentas Pasivas</t>
  </si>
  <si>
    <t>OTROS INGRESOS NO OPERATIVOS</t>
  </si>
  <si>
    <t>Ingresos por ajustes y redondeos</t>
  </si>
  <si>
    <t>EGRESOS</t>
  </si>
  <si>
    <t>EGRESOS OPERATIVOS</t>
  </si>
  <si>
    <t>GASTOS DE OPERACIÓN</t>
  </si>
  <si>
    <t>Comisiones y Gastos Bursatiles</t>
  </si>
  <si>
    <t>Comisiones por Operaciones</t>
  </si>
  <si>
    <t>Aranceles por negociacion Bolsa de Valores</t>
  </si>
  <si>
    <t>Aranceles pagados - BVPASA (GS)</t>
  </si>
  <si>
    <t>Aranceles pagados - BVPASA (USD)</t>
  </si>
  <si>
    <t>Fondo de Garantía</t>
  </si>
  <si>
    <t>Fondo de Garantía (Gs)</t>
  </si>
  <si>
    <t>Fondo de Garantía (USD)</t>
  </si>
  <si>
    <t>Por Diferencia de Precio (-) de Titulos Valores</t>
  </si>
  <si>
    <t>Primas por Valor de compra futura (Repo)</t>
  </si>
  <si>
    <t>Prima Repo - CDA (USD)</t>
  </si>
  <si>
    <t>Prima Repo - Bonos Corporativos (Gs)</t>
  </si>
  <si>
    <t>Perdida por compraventa de titulos valores</t>
  </si>
  <si>
    <t>Perdida - Bonos Financieros (Gs)</t>
  </si>
  <si>
    <t>Perdida - CDA (Gs)</t>
  </si>
  <si>
    <t>Perdida - CDA (USD)</t>
  </si>
  <si>
    <t>Perdida - Bonos Corporativos (Gs)</t>
  </si>
  <si>
    <t>Otros Gastos Operativos</t>
  </si>
  <si>
    <t>Canon Anual - Seprelad</t>
  </si>
  <si>
    <t>Aranceles - CNV</t>
  </si>
  <si>
    <t>GASTOS DE COMERCIALIZACIÓN</t>
  </si>
  <si>
    <t>Comisiones Comerciales</t>
  </si>
  <si>
    <t>GASTOS DE ADMINISTRACION</t>
  </si>
  <si>
    <t>Remuneraciones y Cargas Sociales</t>
  </si>
  <si>
    <t>Sueldos y Jornales</t>
  </si>
  <si>
    <t>Aguinaldos</t>
  </si>
  <si>
    <t>Aporte Patronal IPS 16,5%</t>
  </si>
  <si>
    <t>Seguros Privados al Personal</t>
  </si>
  <si>
    <t>Colación - Empleados</t>
  </si>
  <si>
    <t>Honorarios Profesionales</t>
  </si>
  <si>
    <t>Honorarios de Escribania</t>
  </si>
  <si>
    <t>Servicios de Impresión</t>
  </si>
  <si>
    <t>Seguros Pagados</t>
  </si>
  <si>
    <t>Patentes y Tasas Municipales</t>
  </si>
  <si>
    <t>Gastos Generales</t>
  </si>
  <si>
    <t>Papeleria,utiles e Impresos</t>
  </si>
  <si>
    <t>Demostraciones y Agasajos</t>
  </si>
  <si>
    <t>Gastos de Refrigerios</t>
  </si>
  <si>
    <t>Otros Gastos Administrativos</t>
  </si>
  <si>
    <t>EGRESOS FINANCIEROS</t>
  </si>
  <si>
    <t>Intereses y Gastos de Sobregiros - Personas y empresas relacionadas (USD)</t>
  </si>
  <si>
    <t>Gastos Bancarios - Personas y Empresas Relacionadas (Gs)</t>
  </si>
  <si>
    <t>Gastos Bancarios - Personas y Empresas Relacionadas (USD)</t>
  </si>
  <si>
    <t>Perdida por Diferencia de Cambio</t>
  </si>
  <si>
    <t>Perdida por Diferencia de cambio cuentas activas</t>
  </si>
  <si>
    <t>Perdida por Diferencia de cambio cuentas pasivas</t>
  </si>
  <si>
    <t>EGRESOS FISCALES</t>
  </si>
  <si>
    <t>IVA Costo</t>
  </si>
  <si>
    <t>Recargos y Multas</t>
  </si>
  <si>
    <t>EGRESOS NO OPERATIVOS</t>
  </si>
  <si>
    <t>Egresos por ajustes y redondeos</t>
  </si>
  <si>
    <t>Clasificación</t>
  </si>
  <si>
    <t>Títulos de Renta Fija en Reporto</t>
  </si>
  <si>
    <t xml:space="preserve">Títulos de Renta Fija  </t>
  </si>
  <si>
    <t>Total al 30/09/2023</t>
  </si>
  <si>
    <t>Total al 30/09/2022</t>
  </si>
  <si>
    <t xml:space="preserve">Por intermediación de acciones fuera de rueda </t>
  </si>
  <si>
    <t xml:space="preserve">Por intermediación de renta fija fuera de rueda  </t>
  </si>
  <si>
    <t xml:space="preserve">Diferencias de cambio - neto </t>
  </si>
  <si>
    <t>CUENTAS</t>
  </si>
  <si>
    <t>BALANCE Y RESULTADOS</t>
  </si>
  <si>
    <t>ELIMINACIONES</t>
  </si>
  <si>
    <t>VARIACIÓN</t>
  </si>
  <si>
    <t>ACTIVIDADES DE OPERACIONES</t>
  </si>
  <si>
    <t>ACTIVIDADES DE INVERSIÓN</t>
  </si>
  <si>
    <t>ACTIVIDADES DE FINANCIAMIENTO</t>
  </si>
  <si>
    <t>DIFERENCIA DE CAMBIO</t>
  </si>
  <si>
    <t>DEBITOS</t>
  </si>
  <si>
    <t>DEBITOS (CRÉDITOS)</t>
  </si>
  <si>
    <t>Efectivo Pagado a Empleados</t>
  </si>
  <si>
    <t>Efectivo generado por otras actividades</t>
  </si>
  <si>
    <t>Fondos colocados a Corto Plazo</t>
  </si>
  <si>
    <t>Inversiones Temporarias</t>
  </si>
  <si>
    <t xml:space="preserve">Adquisicion de Acciones y titulos de Deudas y otros titulos de </t>
  </si>
  <si>
    <t>Aporte de Capital</t>
  </si>
  <si>
    <t>Provenientes de Prestamos y otras Deudas</t>
  </si>
  <si>
    <t xml:space="preserve">Dividendos Pagados </t>
  </si>
  <si>
    <t>Ganancia por Diferencia de Cambio</t>
  </si>
  <si>
    <t>Resultado Del Ejercicio</t>
  </si>
  <si>
    <t>Totales</t>
  </si>
  <si>
    <t>Ingreso en efectivo por comisiones  y otros</t>
  </si>
  <si>
    <t>Compra Propiedad, Planta y Equipo</t>
  </si>
  <si>
    <t>NOTAS A LOS ESTADOS FINANCIEROS AL 30 DE SETIEMBRE DE 2023</t>
  </si>
  <si>
    <t>Los presentes estados financieros de ATLAS Casa de Bolsa Sociedad Anónima (en adelante mencionado indistintamente como “ATLAS Casa de Bolsa S.A.” o “la Sociedad”) abarca el periodo comprendido entre el 01 de enero al 30 de setiembre del 2023.</t>
  </si>
  <si>
    <t>Los Estados Financieros se expresan en guaraníes y se sustentan sobre una base de costos históricos, excepto por el tratamiento de los activos y pasivos en moneda extranjera, tal como se expone en los apartados a. y b de la Nota 3.2, y no reconocen en forma integral los efectos de la inflación sobre la situación patrimonial de la Sociedad, en los resultados de las operaciones y en sus flujos de efectivo en atención a que la corrección monetaria no constituye una práctica contable aplicada en Paraguay. Según el índice de precios al consumidor (IPC) publicado por el Banco Central del Paraguay, la inflación al 30 de setiembre de 2023 y 30 de setiembre de 2022 fueron de 2,5%  y  7,1%  respectivamente.</t>
  </si>
  <si>
    <t>Las partidas de activos y pasivos en moneda extranjera al 30 de setiembre de 2023, 30 de setiembre de 2022 y 31 de diciembre de 2022 fueron valuadas al tipo de cambio de cierre proporcionado el Banco Central del Paraguay (BCP), el cual no difiere significativamente respecto del vigente en el mercado libre de cambios:</t>
  </si>
  <si>
    <t>ACTIVOS Y PASIVOS EN MONEDA EXTRANJERA</t>
  </si>
  <si>
    <t>USD</t>
  </si>
  <si>
    <t>Cambio
Cierre
30/09/2023</t>
  </si>
  <si>
    <t>Saldo
30/09/2023
(GS)</t>
  </si>
  <si>
    <t>Deudas con Terceros por Reporto</t>
  </si>
  <si>
    <t>POSICIÓN NETA</t>
  </si>
  <si>
    <t>Tipo de Cambio
30/09/2023</t>
  </si>
  <si>
    <t>Monto Ajustado
30/09/2023
(GS)</t>
  </si>
  <si>
    <t>-</t>
  </si>
  <si>
    <t>Diferencias de cambio netas - Pérdida</t>
  </si>
  <si>
    <t>La composición de la cartera de Inversiones temporarias al 30 de setiembre de 2023, las cuales se hallan valuadas conforme al criterio expuesto en la Nota 3.2 b. fueron las siguientes:</t>
  </si>
  <si>
    <t>INFORMACIÓN SOBRE EL EMISOR AL 30/09/2023 (*)</t>
  </si>
  <si>
    <t>BANCO CONTINENTAL S.A.E.C.A.</t>
  </si>
  <si>
    <t>BANCO FAMILIAR S.A.E.C.A.</t>
  </si>
  <si>
    <t>CDA</t>
  </si>
  <si>
    <t>Titulos en Cartera Propia</t>
  </si>
  <si>
    <t>TELECEL S.A.E.</t>
  </si>
  <si>
    <t>NUCLEO S.A.</t>
  </si>
  <si>
    <t>AGENCIA FINANCIERA DE DESARROLLO</t>
  </si>
  <si>
    <t>BANCO GNB S.A.</t>
  </si>
  <si>
    <t>Bonos Financieros</t>
  </si>
  <si>
    <t>Bonos Corporativos</t>
  </si>
  <si>
    <t>Cuentas</t>
  </si>
  <si>
    <t>Valor de Costo</t>
  </si>
  <si>
    <t>Valor Contable</t>
  </si>
  <si>
    <t>Valor de Cotización</t>
  </si>
  <si>
    <t>INVERSIONES CORRIENTES</t>
  </si>
  <si>
    <t>INVERSIONES NO CORRIENTES</t>
  </si>
  <si>
    <t>5.f) Créditos</t>
  </si>
  <si>
    <t>5.f.1) Documentos y cuentas por cobrar</t>
  </si>
  <si>
    <t>Corto Plazo</t>
  </si>
  <si>
    <t>Largo Plazo</t>
  </si>
  <si>
    <t>Operaciones a Liquidar - Gs</t>
  </si>
  <si>
    <t>5.g) Bienes de Uso</t>
  </si>
  <si>
    <t>Valores al inicio del ejercicio</t>
  </si>
  <si>
    <t>Altas</t>
  </si>
  <si>
    <t>Bajas</t>
  </si>
  <si>
    <t>Revalúo del periodo</t>
  </si>
  <si>
    <t>Valores al cierre del ejercicio</t>
  </si>
  <si>
    <t>VALORES DE ORIGEN</t>
  </si>
  <si>
    <t>Acumuladas al inicio del ejercicio</t>
  </si>
  <si>
    <t>Acumuladas al cierre</t>
  </si>
  <si>
    <t>Neto Resultante</t>
  </si>
  <si>
    <t>DEPRECIACIONES</t>
  </si>
  <si>
    <t>5.h) Cargos Diferidos</t>
  </si>
  <si>
    <t>Saldo Inicial</t>
  </si>
  <si>
    <t>Amortizaciones</t>
  </si>
  <si>
    <t>Saldo Neto Final</t>
  </si>
  <si>
    <t>5.i) Otros Activos Corrientes y No Corrientes</t>
  </si>
  <si>
    <t>Suscripciones</t>
  </si>
  <si>
    <t>5.j) Documentos y cuentas por pagar</t>
  </si>
  <si>
    <t>5.j.1) Acreedores Varios</t>
  </si>
  <si>
    <t>5.k) Otros Pasivos Corrientes y No Corrientes</t>
  </si>
  <si>
    <t>Nota 5.k</t>
  </si>
  <si>
    <t>Nota 5.j.1</t>
  </si>
  <si>
    <t>Nota 5.i</t>
  </si>
  <si>
    <t>Nota 5.h</t>
  </si>
  <si>
    <t>Nota 5.g</t>
  </si>
  <si>
    <t>Nota 5.f.1</t>
  </si>
  <si>
    <t>5.l) Saldos y Transacciones con personas y empresas relacionadas</t>
  </si>
  <si>
    <t>Nombre</t>
  </si>
  <si>
    <t>Relacion</t>
  </si>
  <si>
    <t>Tipo de Operación</t>
  </si>
  <si>
    <t>TOTALES</t>
  </si>
  <si>
    <t>Disponibilidad en Cuentas Bancarias</t>
  </si>
  <si>
    <t>5.o) Resultados con personas y empresas relacionadas</t>
  </si>
  <si>
    <t>Total Ingresos</t>
  </si>
  <si>
    <t>Total Egresos</t>
  </si>
  <si>
    <t>Persona o empresa relacionada</t>
  </si>
  <si>
    <t>Primas Pagadas - Reporto</t>
  </si>
  <si>
    <t>Diferencia de Precio (+) Venta de Titulos</t>
  </si>
  <si>
    <t>Gerentes</t>
  </si>
  <si>
    <t>Salarios y otras remuneraciones</t>
  </si>
  <si>
    <t>Intereses por Sobregiros</t>
  </si>
  <si>
    <t>Gastos Bancarios</t>
  </si>
  <si>
    <t>Capitalización de intereses - Caja de Ahorro</t>
  </si>
  <si>
    <t>5.p) Patrimonio</t>
  </si>
  <si>
    <t>5.q) Ingresos Operativos</t>
  </si>
  <si>
    <t>5.q.1) Ingresos por operaciones y servicios a personas relacionadas</t>
  </si>
  <si>
    <t>Diferencia de precio (+) Compraventa Titulos</t>
  </si>
  <si>
    <t>5.q.2) Ingresos por operaciones y servicios extrabursátiles</t>
  </si>
  <si>
    <t>5.q.3) Otros ingresos operativos</t>
  </si>
  <si>
    <t>Aranceles Cobrados</t>
  </si>
  <si>
    <t>5.r) Otros Gastos operativos, de comercialización y de administración</t>
  </si>
  <si>
    <t>Otros Gastos de Comercialización</t>
  </si>
  <si>
    <t>Diferencia de Precio (-) Compraventa Titulos</t>
  </si>
  <si>
    <t>La Entidad no cuenta con ninguna limitación a libre disposición de los activos o de patrimonio y cualquier restricción al derecho de la propiedad a la fecha de cierre de los presentes estados financieros, a excepción de los titulos que se encuentran con disponibilidad restringida por operaciones de reporto.</t>
  </si>
  <si>
    <t>Entre la fecha de cierre de los presentes estados financieros, no han ocurrido otros hechos significativos de carácter financiero o de otra índole que afecten la situación patrimonial o financiera o los resultados de la Sociedad al 30 de setiembre de 2023.</t>
  </si>
  <si>
    <t>5.s) Resultados Financieros</t>
  </si>
  <si>
    <t>Interes Cobrados - Caja de ahorro</t>
  </si>
  <si>
    <t>Intereses por Sobregiro</t>
  </si>
  <si>
    <t>Nota 5.p</t>
  </si>
  <si>
    <t>Nota 5.s</t>
  </si>
  <si>
    <t>Nota 5.r</t>
  </si>
  <si>
    <t>Nota 5.q.3</t>
  </si>
  <si>
    <t>Nota 5.q.2</t>
  </si>
  <si>
    <t>Nota 5.q.1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</si>
</sst>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 #,##0;[Red]&quot;₲&quot;\ \-#,##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_(* #,##0_);_(* \(#,##0\);_(* &quot;-&quot;??_);_(@_)"/>
    <numFmt numFmtId="173" formatCode="#,##0_ ;[Red]\-#,##0\ "/>
    <numFmt numFmtId="174" formatCode="#,##0_ ;\-#,##0\ "/>
    <numFmt numFmtId="175" formatCode="0_ ;[Red]\-0\ "/>
    <numFmt numFmtId="176" formatCode="_ * #,##0.00_ ;_ * \-#,##0.00_ ;_ * &quot;-&quot;_ ;_ @_ "/>
    <numFmt numFmtId="177" formatCode="dd/mm/yyyy;@"/>
    <numFmt numFmtId="178" formatCode="_-* #,##0_-;\-* #,##0_-;_-* &quot;-&quot;??_-;_-@_-"/>
    <numFmt numFmtId="179" formatCode="_-* #,##0\ _€_-;\-* #,##0\ _€_-;_-* &quot;-&quot;\ _€_-;_-@_-"/>
    <numFmt numFmtId="180" formatCode="_-* #,##0.00\ _p_t_a_-;\-* #,##0.00\ _p_t_a_-;_-* &quot;-&quot;??\ _p_t_a_-;_-@_-"/>
    <numFmt numFmtId="181" formatCode="#,##0.00_ ;\-#,##0.00\ "/>
    <numFmt numFmtId="182" formatCode="_(* #,##0_);_(* \(#,##0\);_(* \-??_);_(@_)"/>
  </numFmts>
  <fonts count="90">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sz val="18"/>
      <color theme="3"/>
      <name val="Calibri Light"/>
      <family val="2"/>
      <scheme val="major"/>
    </font>
    <font>
      <u/>
      <sz val="11"/>
      <color theme="10"/>
      <name val="Calibri"/>
      <family val="2"/>
      <scheme val="minor"/>
    </font>
    <font>
      <sz val="11"/>
      <color indexed="8"/>
      <name val="Calibri"/>
      <family val="2"/>
    </font>
    <font>
      <sz val="10"/>
      <name val="Times New Roman"/>
      <family val="1"/>
    </font>
    <font>
      <sz val="11"/>
      <color rgb="FF000000"/>
      <name val="Calibri"/>
      <family val="2"/>
    </font>
    <font>
      <sz val="10"/>
      <name val="Arial"/>
      <family val="2"/>
    </font>
    <font>
      <sz val="11"/>
      <color theme="1"/>
      <name val="Arial Narrow"/>
      <family val="2"/>
    </font>
    <font>
      <b/>
      <sz val="11"/>
      <name val="Arial Narrow"/>
      <family val="2"/>
    </font>
    <font>
      <sz val="11"/>
      <name val="Arial Narrow"/>
      <family val="2"/>
    </font>
    <font>
      <u/>
      <sz val="10"/>
      <color theme="10"/>
      <name val="Arial Narrow"/>
      <family val="2"/>
    </font>
    <font>
      <sz val="11"/>
      <color rgb="FF000000"/>
      <name val="Arial Narrow"/>
      <family val="2"/>
    </font>
    <font>
      <sz val="11"/>
      <color rgb="FFFF0000"/>
      <name val="Arial Narrow"/>
      <family val="2"/>
    </font>
    <font>
      <sz val="11"/>
      <color theme="8"/>
      <name val="Arial Narrow"/>
      <family val="2"/>
    </font>
    <font>
      <sz val="10"/>
      <name val="Verdana"/>
      <family val="2"/>
    </font>
    <font>
      <b/>
      <sz val="20"/>
      <color theme="1"/>
      <name val="Trebuchet MS"/>
      <family val="2"/>
    </font>
    <font>
      <sz val="11"/>
      <color theme="1"/>
      <name val="Trebuchet MS"/>
      <family val="2"/>
    </font>
    <font>
      <sz val="11"/>
      <color rgb="FFC00000"/>
      <name val="Trebuchet MS"/>
      <family val="2"/>
    </font>
    <font>
      <b/>
      <u/>
      <sz val="11"/>
      <color rgb="FFC00000"/>
      <name val="Trebuchet MS"/>
      <family val="2"/>
    </font>
    <font>
      <b/>
      <u/>
      <sz val="12"/>
      <color rgb="FFC00000"/>
      <name val="Trebuchet MS"/>
      <family val="2"/>
    </font>
    <font>
      <sz val="14"/>
      <color theme="1"/>
      <name val="Trebuchet MS"/>
      <family val="2"/>
    </font>
    <font>
      <b/>
      <sz val="12"/>
      <color rgb="FFC00000"/>
      <name val="Trebuchet MS"/>
      <family val="2"/>
    </font>
    <font>
      <sz val="12"/>
      <color rgb="FFC00000"/>
      <name val="Trebuchet MS"/>
      <family val="2"/>
    </font>
    <font>
      <u/>
      <sz val="11"/>
      <color rgb="FFC00000"/>
      <name val="Trebuchet MS"/>
      <family val="2"/>
    </font>
    <font>
      <sz val="13"/>
      <color rgb="FFC00000"/>
      <name val="Trebuchet MS"/>
      <family val="2"/>
    </font>
    <font>
      <sz val="13"/>
      <name val="Trebuchet MS"/>
      <family val="2"/>
    </font>
    <font>
      <b/>
      <sz val="12"/>
      <name val="Trebuchet MS"/>
      <family val="2"/>
    </font>
    <font>
      <sz val="12"/>
      <name val="Trebuchet MS"/>
      <family val="2"/>
    </font>
    <font>
      <u/>
      <sz val="11"/>
      <name val="Trebuchet MS"/>
      <family val="2"/>
    </font>
    <font>
      <sz val="11"/>
      <name val="Trebuchet MS"/>
      <family val="2"/>
    </font>
    <font>
      <sz val="10"/>
      <name val="Trebuchet MS"/>
      <family val="2"/>
    </font>
    <font>
      <u/>
      <sz val="10"/>
      <name val="Trebuchet MS"/>
      <family val="2"/>
    </font>
    <font>
      <b/>
      <u/>
      <sz val="10"/>
      <name val="Trebuchet MS"/>
      <family val="2"/>
    </font>
    <font>
      <b/>
      <sz val="10"/>
      <name val="Trebuchet MS"/>
      <family val="2"/>
    </font>
    <font>
      <sz val="10"/>
      <color theme="1"/>
      <name val="Trebuchet MS"/>
      <family val="2"/>
    </font>
    <font>
      <b/>
      <sz val="10"/>
      <color theme="0"/>
      <name val="Trebuchet MS"/>
      <family val="2"/>
    </font>
    <font>
      <b/>
      <sz val="10"/>
      <color rgb="FF000000"/>
      <name val="Trebuchet MS"/>
      <family val="2"/>
    </font>
    <font>
      <sz val="10"/>
      <color rgb="FF000000"/>
      <name val="Trebuchet MS"/>
      <family val="2"/>
    </font>
    <font>
      <b/>
      <sz val="10"/>
      <color rgb="FFFFFFFF"/>
      <name val="Trebuchet MS"/>
      <family val="2"/>
    </font>
    <font>
      <b/>
      <sz val="10"/>
      <color theme="1"/>
      <name val="Trebuchet MS"/>
      <family val="2"/>
    </font>
    <font>
      <sz val="10"/>
      <color rgb="FFFF0000"/>
      <name val="Trebuchet MS"/>
      <family val="2"/>
    </font>
    <font>
      <b/>
      <sz val="10"/>
      <color rgb="FFFF0000"/>
      <name val="Trebuchet MS"/>
      <family val="2"/>
    </font>
    <font>
      <u/>
      <sz val="10"/>
      <color theme="10"/>
      <name val="Trebuchet MS"/>
      <family val="2"/>
    </font>
    <font>
      <i/>
      <sz val="10"/>
      <name val="Trebuchet MS"/>
      <family val="2"/>
    </font>
    <font>
      <sz val="10"/>
      <color theme="0"/>
      <name val="Trebuchet MS"/>
      <family val="2"/>
    </font>
    <font>
      <sz val="10"/>
      <color theme="8"/>
      <name val="Trebuchet MS"/>
      <family val="2"/>
    </font>
    <font>
      <b/>
      <u/>
      <sz val="10"/>
      <color rgb="FFFF0000"/>
      <name val="Trebuchet MS"/>
      <family val="2"/>
    </font>
    <font>
      <sz val="10"/>
      <color theme="4"/>
      <name val="Trebuchet MS"/>
      <family val="2"/>
    </font>
    <font>
      <i/>
      <sz val="10"/>
      <color theme="1"/>
      <name val="Trebuchet MS"/>
      <family val="2"/>
    </font>
    <font>
      <b/>
      <u/>
      <sz val="10"/>
      <color theme="1"/>
      <name val="Trebuchet MS"/>
      <family val="2"/>
    </font>
    <font>
      <sz val="10"/>
      <color rgb="FF00B050"/>
      <name val="Trebuchet MS"/>
      <family val="2"/>
    </font>
    <font>
      <b/>
      <i/>
      <sz val="10"/>
      <color theme="4" tint="-0.499984740745262"/>
      <name val="Trebuchet MS"/>
      <family val="2"/>
    </font>
    <font>
      <i/>
      <sz val="10"/>
      <color theme="4" tint="-0.249977111117893"/>
      <name val="Trebuchet MS"/>
      <family val="2"/>
    </font>
    <font>
      <sz val="10"/>
      <color rgb="FF0000FF"/>
      <name val="Trebuchet MS"/>
      <family val="2"/>
    </font>
    <font>
      <u/>
      <sz val="9"/>
      <name val="Mangal Pro"/>
    </font>
    <font>
      <sz val="9"/>
      <name val="Mangal Pro"/>
    </font>
    <font>
      <b/>
      <sz val="11"/>
      <name val="Mangal Pro"/>
    </font>
    <font>
      <b/>
      <sz val="9"/>
      <name val="Mangal Pro"/>
    </font>
    <font>
      <b/>
      <u/>
      <sz val="9"/>
      <name val="Mangal Pro"/>
    </font>
    <font>
      <sz val="9"/>
      <color theme="1"/>
      <name val="Arial"/>
      <family val="2"/>
    </font>
    <font>
      <b/>
      <sz val="9"/>
      <color theme="1"/>
      <name val="Arial"/>
      <family val="2"/>
    </font>
    <font>
      <b/>
      <sz val="10"/>
      <name val="Arial"/>
      <family val="2"/>
    </font>
    <font>
      <b/>
      <sz val="8"/>
      <color theme="0"/>
      <name val="Arial"/>
      <family val="2"/>
    </font>
    <font>
      <b/>
      <sz val="8"/>
      <name val="Arial"/>
      <family val="2"/>
    </font>
    <font>
      <sz val="8"/>
      <name val="Arial"/>
      <family val="2"/>
    </font>
    <font>
      <sz val="8"/>
      <color rgb="FFFF0000"/>
      <name val="Arial"/>
      <family val="2"/>
    </font>
    <font>
      <b/>
      <sz val="8"/>
      <color rgb="FFFF0000"/>
      <name val="Arial"/>
      <family val="2"/>
    </font>
    <font>
      <sz val="9"/>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rgb="FFCC000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7" tint="0.59999389629810485"/>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ck">
        <color rgb="FFC00000"/>
      </top>
      <bottom/>
      <diagonal/>
    </border>
    <border>
      <left/>
      <right style="thin">
        <color indexed="64"/>
      </right>
      <top style="thin">
        <color indexed="64"/>
      </top>
      <bottom/>
      <diagonal/>
    </border>
    <border>
      <left/>
      <right/>
      <top/>
      <bottom style="double">
        <color auto="1"/>
      </bottom>
      <diagonal/>
    </border>
  </borders>
  <cellStyleXfs count="340">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5"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80" fontId="20" fillId="0" borderId="0" applyFont="0" applyFill="0" applyBorder="0" applyAlignment="0" applyProtection="0"/>
    <xf numFmtId="43" fontId="1" fillId="0" borderId="0" applyFont="0" applyFill="0" applyBorder="0" applyAlignment="0" applyProtection="0"/>
    <xf numFmtId="0" fontId="27"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20" fillId="0" borderId="0"/>
    <xf numFmtId="43" fontId="1" fillId="0" borderId="0" applyFont="0" applyFill="0" applyBorder="0" applyAlignment="0" applyProtection="0"/>
    <xf numFmtId="9" fontId="20" fillId="0" borderId="0" applyFont="0" applyFill="0" applyBorder="0" applyAlignment="0" applyProtection="0"/>
    <xf numFmtId="165" fontId="20" fillId="0" borderId="0" applyFont="0" applyFill="0" applyBorder="0" applyAlignment="0" applyProtection="0"/>
    <xf numFmtId="0" fontId="20" fillId="0" borderId="0"/>
    <xf numFmtId="0" fontId="36" fillId="0" borderId="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cellStyleXfs>
  <cellXfs count="531">
    <xf numFmtId="0" fontId="0" fillId="0" borderId="0" xfId="0"/>
    <xf numFmtId="0" fontId="29" fillId="0" borderId="0" xfId="0" applyFont="1"/>
    <xf numFmtId="169" fontId="31" fillId="0" borderId="0" xfId="1" applyNumberFormat="1" applyFont="1" applyFill="1" applyBorder="1"/>
    <xf numFmtId="0" fontId="37" fillId="0" borderId="0" xfId="0" applyFont="1" applyAlignment="1">
      <alignment vertical="center"/>
    </xf>
    <xf numFmtId="0" fontId="38" fillId="0" borderId="0" xfId="0" applyFont="1"/>
    <xf numFmtId="0" fontId="39" fillId="0" borderId="0" xfId="0" applyFont="1"/>
    <xf numFmtId="0" fontId="40" fillId="0" borderId="0" xfId="0" applyFont="1" applyAlignment="1">
      <alignment horizontal="center"/>
    </xf>
    <xf numFmtId="0" fontId="41" fillId="0" borderId="0" xfId="0" applyFont="1" applyAlignment="1">
      <alignment horizontal="center"/>
    </xf>
    <xf numFmtId="0" fontId="39" fillId="0" borderId="25" xfId="0" applyFont="1" applyBorder="1"/>
    <xf numFmtId="0" fontId="40" fillId="0" borderId="25" xfId="0" applyFont="1" applyBorder="1" applyAlignment="1">
      <alignment horizontal="center"/>
    </xf>
    <xf numFmtId="0" fontId="41" fillId="0" borderId="25" xfId="0" applyFont="1" applyBorder="1" applyAlignment="1">
      <alignment horizontal="center"/>
    </xf>
    <xf numFmtId="0" fontId="43" fillId="0" borderId="0" xfId="0" applyFont="1"/>
    <xf numFmtId="0" fontId="44" fillId="0" borderId="0" xfId="0" applyFont="1"/>
    <xf numFmtId="0" fontId="45" fillId="0" borderId="0" xfId="58" applyFont="1" applyFill="1" applyBorder="1" applyAlignment="1">
      <alignment horizontal="center"/>
    </xf>
    <xf numFmtId="0" fontId="45" fillId="0" borderId="0" xfId="58" quotePrefix="1" applyFont="1" applyFill="1" applyBorder="1"/>
    <xf numFmtId="0" fontId="46" fillId="0" borderId="0" xfId="0" applyFont="1"/>
    <xf numFmtId="0" fontId="39" fillId="0" borderId="0" xfId="0" applyFont="1" applyAlignment="1">
      <alignment horizontal="center"/>
    </xf>
    <xf numFmtId="0" fontId="47" fillId="0" borderId="0" xfId="0" applyFont="1"/>
    <xf numFmtId="0" fontId="48" fillId="0" borderId="0" xfId="0" applyFont="1"/>
    <xf numFmtId="0" fontId="49" fillId="0" borderId="0" xfId="0" applyFont="1"/>
    <xf numFmtId="0" fontId="50" fillId="0" borderId="0" xfId="58" applyFont="1" applyFill="1" applyBorder="1" applyAlignment="1">
      <alignment horizontal="center"/>
    </xf>
    <xf numFmtId="0" fontId="51" fillId="0" borderId="0" xfId="0" applyFont="1"/>
    <xf numFmtId="0" fontId="50" fillId="0" borderId="0" xfId="58" quotePrefix="1" applyFont="1" applyFill="1" applyBorder="1"/>
    <xf numFmtId="0" fontId="51" fillId="0" borderId="0" xfId="0" applyFont="1" applyAlignment="1">
      <alignment horizontal="center"/>
    </xf>
    <xf numFmtId="0" fontId="50" fillId="0" borderId="0" xfId="58" quotePrefix="1" applyFont="1" applyFill="1" applyBorder="1" applyAlignment="1">
      <alignment horizontal="center"/>
    </xf>
    <xf numFmtId="0" fontId="52" fillId="0" borderId="0" xfId="0" applyFont="1" applyAlignment="1">
      <alignment horizontal="center"/>
    </xf>
    <xf numFmtId="0" fontId="32" fillId="0" borderId="0" xfId="58" applyFont="1" applyFill="1" applyAlignment="1">
      <alignment horizontal="center"/>
    </xf>
    <xf numFmtId="0" fontId="52" fillId="0" borderId="0" xfId="46" applyFont="1"/>
    <xf numFmtId="0" fontId="53" fillId="0" borderId="0" xfId="58" applyFont="1" applyFill="1" applyAlignment="1">
      <alignment horizontal="center"/>
    </xf>
    <xf numFmtId="0" fontId="55" fillId="0" borderId="0" xfId="0" applyFont="1" applyAlignment="1">
      <alignment horizontal="justify" vertical="center"/>
    </xf>
    <xf numFmtId="0" fontId="55" fillId="0" borderId="0" xfId="0" applyFont="1" applyAlignment="1">
      <alignment horizontal="left" vertical="center"/>
    </xf>
    <xf numFmtId="0" fontId="55" fillId="0" borderId="0" xfId="0" applyFont="1" applyAlignment="1">
      <alignment vertical="center"/>
    </xf>
    <xf numFmtId="0" fontId="52" fillId="0" borderId="0" xfId="0" applyFont="1" applyAlignment="1">
      <alignment vertical="center"/>
    </xf>
    <xf numFmtId="0" fontId="53" fillId="0" borderId="0" xfId="58" applyFont="1" applyFill="1" applyAlignment="1">
      <alignment vertical="center"/>
    </xf>
    <xf numFmtId="0" fontId="55" fillId="0" borderId="0" xfId="46" applyFont="1"/>
    <xf numFmtId="41" fontId="52" fillId="0" borderId="0" xfId="51" applyFont="1" applyFill="1"/>
    <xf numFmtId="0" fontId="52" fillId="0" borderId="0" xfId="0" applyFont="1"/>
    <xf numFmtId="0" fontId="55" fillId="0" borderId="0" xfId="0" applyFont="1" applyAlignment="1">
      <alignment horizontal="centerContinuous" vertical="center"/>
    </xf>
    <xf numFmtId="0" fontId="55" fillId="0" borderId="0" xfId="0" applyFont="1" applyAlignment="1">
      <alignment horizontal="center" vertical="center"/>
    </xf>
    <xf numFmtId="0" fontId="52" fillId="0" borderId="0" xfId="0" applyFont="1" applyAlignment="1">
      <alignment horizontal="left"/>
    </xf>
    <xf numFmtId="0" fontId="56" fillId="0" borderId="0" xfId="0" applyFont="1" applyAlignment="1">
      <alignment vertical="center"/>
    </xf>
    <xf numFmtId="0" fontId="57" fillId="33" borderId="10" xfId="0" applyFont="1" applyFill="1" applyBorder="1" applyAlignment="1">
      <alignment horizontal="center" vertical="center"/>
    </xf>
    <xf numFmtId="0" fontId="59" fillId="0" borderId="10" xfId="0" applyFont="1" applyBorder="1" applyAlignment="1">
      <alignment horizontal="center" vertical="center"/>
    </xf>
    <xf numFmtId="0" fontId="59" fillId="0" borderId="10" xfId="0" applyFont="1" applyBorder="1" applyAlignment="1">
      <alignment horizontal="centerContinuous" vertical="center"/>
    </xf>
    <xf numFmtId="0" fontId="56" fillId="0" borderId="0" xfId="0" applyFont="1" applyAlignment="1">
      <alignment horizontal="left" vertical="center"/>
    </xf>
    <xf numFmtId="0" fontId="59" fillId="0" borderId="0" xfId="0" applyFont="1" applyAlignment="1">
      <alignment vertical="center"/>
    </xf>
    <xf numFmtId="6" fontId="59" fillId="0" borderId="0" xfId="0" applyNumberFormat="1" applyFont="1" applyAlignment="1">
      <alignment vertical="center"/>
    </xf>
    <xf numFmtId="0" fontId="57" fillId="33" borderId="10" xfId="0" applyFont="1" applyFill="1" applyBorder="1" applyAlignment="1">
      <alignment horizontal="center" vertical="center" wrapText="1"/>
    </xf>
    <xf numFmtId="0" fontId="59" fillId="0" borderId="10" xfId="0" applyFont="1" applyBorder="1" applyAlignment="1">
      <alignment vertical="center"/>
    </xf>
    <xf numFmtId="3" fontId="59" fillId="0" borderId="10" xfId="0" applyNumberFormat="1" applyFont="1" applyBorder="1" applyAlignment="1">
      <alignment horizontal="center" vertical="center"/>
    </xf>
    <xf numFmtId="3" fontId="59" fillId="0" borderId="10" xfId="0" applyNumberFormat="1" applyFont="1" applyBorder="1" applyAlignment="1">
      <alignment horizontal="right" vertical="center"/>
    </xf>
    <xf numFmtId="10" fontId="59" fillId="0" borderId="10" xfId="0" applyNumberFormat="1" applyFont="1" applyBorder="1" applyAlignment="1">
      <alignment horizontal="right" vertical="center"/>
    </xf>
    <xf numFmtId="3" fontId="52" fillId="0" borderId="0" xfId="46" applyNumberFormat="1" applyFont="1"/>
    <xf numFmtId="0" fontId="61" fillId="0" borderId="0" xfId="0" applyFont="1" applyAlignment="1">
      <alignment horizontal="left" vertical="center"/>
    </xf>
    <xf numFmtId="0" fontId="58" fillId="0" borderId="0" xfId="0" applyFont="1" applyAlignment="1">
      <alignment vertical="center"/>
    </xf>
    <xf numFmtId="0" fontId="57" fillId="33" borderId="10" xfId="0" applyFont="1" applyFill="1" applyBorder="1" applyAlignment="1">
      <alignment horizontal="centerContinuous" vertical="center"/>
    </xf>
    <xf numFmtId="0" fontId="59" fillId="0" borderId="10" xfId="0" applyFont="1" applyBorder="1" applyAlignment="1">
      <alignment horizontal="center" vertical="center" wrapText="1"/>
    </xf>
    <xf numFmtId="0" fontId="59" fillId="0" borderId="0" xfId="0" applyFont="1" applyAlignment="1">
      <alignment horizontal="centerContinuous" vertical="center"/>
    </xf>
    <xf numFmtId="0" fontId="59" fillId="0" borderId="0" xfId="0" applyFont="1" applyAlignment="1">
      <alignment horizontal="center" vertical="center" wrapText="1"/>
    </xf>
    <xf numFmtId="0" fontId="61" fillId="0" borderId="0" xfId="0" applyFont="1" applyAlignment="1">
      <alignment vertical="center"/>
    </xf>
    <xf numFmtId="0" fontId="55" fillId="0" borderId="10" xfId="46" applyFont="1" applyBorder="1" applyAlignment="1">
      <alignment horizontal="centerContinuous" vertical="center"/>
    </xf>
    <xf numFmtId="0" fontId="52" fillId="0" borderId="10" xfId="46" applyFont="1" applyBorder="1" applyAlignment="1">
      <alignment horizontal="centerContinuous" vertical="center"/>
    </xf>
    <xf numFmtId="0" fontId="55" fillId="0" borderId="10" xfId="46" applyFont="1" applyBorder="1" applyAlignment="1">
      <alignment horizontal="center" vertical="center"/>
    </xf>
    <xf numFmtId="10" fontId="52" fillId="0" borderId="10" xfId="46" applyNumberFormat="1" applyFont="1" applyBorder="1" applyAlignment="1">
      <alignment horizontal="center" vertical="center"/>
    </xf>
    <xf numFmtId="10" fontId="55" fillId="0" borderId="10" xfId="46" applyNumberFormat="1" applyFont="1" applyBorder="1" applyAlignment="1">
      <alignment horizontal="center"/>
    </xf>
    <xf numFmtId="0" fontId="62" fillId="0" borderId="0" xfId="0" applyFont="1" applyAlignment="1">
      <alignment wrapText="1"/>
    </xf>
    <xf numFmtId="0" fontId="57" fillId="0" borderId="0" xfId="0" applyFont="1" applyAlignment="1">
      <alignment horizontal="centerContinuous" vertical="center"/>
    </xf>
    <xf numFmtId="0" fontId="63" fillId="0" borderId="0" xfId="0" applyFont="1" applyAlignment="1">
      <alignment horizontal="center" vertical="center" wrapText="1"/>
    </xf>
    <xf numFmtId="0" fontId="56" fillId="0" borderId="0" xfId="0" applyFont="1"/>
    <xf numFmtId="170" fontId="55" fillId="0" borderId="0" xfId="44" applyFont="1"/>
    <xf numFmtId="0" fontId="62" fillId="0" borderId="0" xfId="0" applyFont="1" applyAlignment="1">
      <alignment vertical="center" wrapText="1"/>
    </xf>
    <xf numFmtId="169" fontId="52" fillId="0" borderId="0" xfId="0" applyNumberFormat="1" applyFont="1"/>
    <xf numFmtId="169" fontId="52" fillId="0" borderId="0" xfId="1" applyNumberFormat="1" applyFont="1" applyFill="1" applyBorder="1"/>
    <xf numFmtId="169" fontId="62" fillId="0" borderId="0" xfId="0" applyNumberFormat="1" applyFont="1" applyAlignment="1">
      <alignment wrapText="1"/>
    </xf>
    <xf numFmtId="169" fontId="67" fillId="0" borderId="0" xfId="0" applyNumberFormat="1" applyFont="1" applyAlignment="1">
      <alignment horizontal="justify" wrapText="1"/>
    </xf>
    <xf numFmtId="0" fontId="62" fillId="0" borderId="0" xfId="0" applyFont="1" applyAlignment="1">
      <alignment horizontal="justify" wrapText="1"/>
    </xf>
    <xf numFmtId="169" fontId="62" fillId="0" borderId="0" xfId="1" applyNumberFormat="1" applyFont="1" applyFill="1" applyAlignment="1">
      <alignment wrapText="1"/>
    </xf>
    <xf numFmtId="0" fontId="67" fillId="0" borderId="0" xfId="0" applyFont="1" applyAlignment="1">
      <alignment horizontal="justify" wrapText="1"/>
    </xf>
    <xf numFmtId="0" fontId="55" fillId="0" borderId="0" xfId="0" applyFont="1"/>
    <xf numFmtId="0" fontId="52" fillId="0" borderId="0" xfId="0" applyFont="1" applyAlignment="1">
      <alignment wrapText="1"/>
    </xf>
    <xf numFmtId="0" fontId="63" fillId="0" borderId="0" xfId="0" applyFont="1" applyAlignment="1">
      <alignment vertical="center" wrapText="1"/>
    </xf>
    <xf numFmtId="0" fontId="62" fillId="0" borderId="0" xfId="0" applyFont="1"/>
    <xf numFmtId="41" fontId="62" fillId="0" borderId="0" xfId="51" applyFont="1" applyFill="1" applyAlignment="1">
      <alignment wrapText="1"/>
    </xf>
    <xf numFmtId="3" fontId="52" fillId="0" borderId="0" xfId="0" applyNumberFormat="1" applyFont="1"/>
    <xf numFmtId="173" fontId="62" fillId="0" borderId="0" xfId="0" applyNumberFormat="1" applyFont="1" applyAlignment="1">
      <alignment wrapText="1"/>
    </xf>
    <xf numFmtId="0" fontId="57" fillId="0" borderId="0" xfId="0" applyFont="1" applyAlignment="1">
      <alignment horizontal="center" vertical="center"/>
    </xf>
    <xf numFmtId="41" fontId="52" fillId="0" borderId="0" xfId="51" applyFont="1" applyFill="1" applyBorder="1"/>
    <xf numFmtId="43" fontId="52" fillId="0" borderId="0" xfId="0" applyNumberFormat="1" applyFont="1"/>
    <xf numFmtId="0" fontId="55" fillId="0" borderId="0" xfId="49" quotePrefix="1" applyFont="1"/>
    <xf numFmtId="0" fontId="52" fillId="0" borderId="0" xfId="49" quotePrefix="1" applyFont="1"/>
    <xf numFmtId="0" fontId="55" fillId="0" borderId="0" xfId="49" applyFont="1" applyAlignment="1">
      <alignment horizontal="center"/>
    </xf>
    <xf numFmtId="0" fontId="55" fillId="0" borderId="0" xfId="49" quotePrefix="1" applyFont="1" applyAlignment="1">
      <alignment horizontal="center"/>
    </xf>
    <xf numFmtId="0" fontId="61" fillId="0" borderId="0" xfId="0" applyFont="1"/>
    <xf numFmtId="0" fontId="55" fillId="0" borderId="0" xfId="0" applyFont="1" applyAlignment="1">
      <alignment horizontal="center"/>
    </xf>
    <xf numFmtId="0" fontId="61" fillId="0" borderId="0" xfId="0" applyFont="1" applyAlignment="1">
      <alignment horizontal="center"/>
    </xf>
    <xf numFmtId="0" fontId="63" fillId="0" borderId="0" xfId="0" applyFont="1" applyAlignment="1">
      <alignment horizontal="center" wrapText="1"/>
    </xf>
    <xf numFmtId="0" fontId="52" fillId="0" borderId="0" xfId="49" applyFont="1" applyAlignment="1">
      <alignment horizontal="center"/>
    </xf>
    <xf numFmtId="0" fontId="52" fillId="0" borderId="0" xfId="49" quotePrefix="1" applyFont="1" applyAlignment="1">
      <alignment horizontal="center"/>
    </xf>
    <xf numFmtId="0" fontId="62" fillId="0" borderId="0" xfId="0" applyFont="1" applyAlignment="1">
      <alignment horizontal="center" wrapText="1"/>
    </xf>
    <xf numFmtId="0" fontId="55" fillId="0" borderId="0" xfId="0" applyFont="1" applyAlignment="1">
      <alignment horizontal="right"/>
    </xf>
    <xf numFmtId="170" fontId="55" fillId="0" borderId="0" xfId="44" applyFont="1" applyAlignment="1">
      <alignment horizontal="center"/>
    </xf>
    <xf numFmtId="170" fontId="52" fillId="0" borderId="0" xfId="44" applyFont="1" applyAlignment="1">
      <alignment horizontal="centerContinuous"/>
    </xf>
    <xf numFmtId="170" fontId="55" fillId="0" borderId="0" xfId="44" applyFont="1" applyAlignment="1">
      <alignment horizontal="centerContinuous"/>
    </xf>
    <xf numFmtId="0" fontId="64" fillId="0" borderId="0" xfId="58" applyFont="1" applyFill="1" applyAlignment="1">
      <alignment horizontal="centerContinuous"/>
    </xf>
    <xf numFmtId="177" fontId="57" fillId="34" borderId="13" xfId="0" applyNumberFormat="1" applyFont="1" applyFill="1" applyBorder="1" applyAlignment="1">
      <alignment horizontal="center" vertical="center" wrapText="1"/>
    </xf>
    <xf numFmtId="41" fontId="52" fillId="0" borderId="14" xfId="51" applyFont="1" applyFill="1" applyBorder="1"/>
    <xf numFmtId="169" fontId="52" fillId="0" borderId="14" xfId="0" applyNumberFormat="1" applyFont="1" applyBorder="1"/>
    <xf numFmtId="0" fontId="52" fillId="0" borderId="14" xfId="0" applyFont="1" applyBorder="1"/>
    <xf numFmtId="41" fontId="55" fillId="0" borderId="14" xfId="51" applyFont="1" applyFill="1" applyBorder="1"/>
    <xf numFmtId="0" fontId="52" fillId="0" borderId="14" xfId="0" applyFont="1" applyBorder="1" applyAlignment="1">
      <alignment vertical="center"/>
    </xf>
    <xf numFmtId="41" fontId="55" fillId="0" borderId="14" xfId="51" applyFont="1" applyFill="1" applyBorder="1" applyAlignment="1">
      <alignment vertical="center"/>
    </xf>
    <xf numFmtId="169" fontId="55" fillId="0" borderId="15" xfId="1" applyNumberFormat="1" applyFont="1" applyFill="1" applyBorder="1"/>
    <xf numFmtId="0" fontId="52" fillId="0" borderId="15" xfId="0" applyFont="1" applyBorder="1"/>
    <xf numFmtId="173" fontId="52" fillId="0" borderId="15" xfId="0" applyNumberFormat="1" applyFont="1" applyBorder="1"/>
    <xf numFmtId="0" fontId="55" fillId="0" borderId="17" xfId="0" applyFont="1" applyBorder="1" applyAlignment="1">
      <alignment horizontal="left" indent="1"/>
    </xf>
    <xf numFmtId="0" fontId="52" fillId="0" borderId="17" xfId="0" applyFont="1" applyBorder="1" applyAlignment="1">
      <alignment horizontal="left" indent="1"/>
    </xf>
    <xf numFmtId="0" fontId="55" fillId="0" borderId="17" xfId="0" applyFont="1" applyBorder="1" applyAlignment="1">
      <alignment horizontal="left" vertical="center" wrapText="1" indent="1"/>
    </xf>
    <xf numFmtId="0" fontId="52" fillId="0" borderId="17" xfId="0" applyFont="1" applyBorder="1"/>
    <xf numFmtId="0" fontId="55" fillId="0" borderId="19" xfId="0" applyFont="1" applyBorder="1" applyAlignment="1">
      <alignment horizontal="left" indent="1"/>
    </xf>
    <xf numFmtId="0" fontId="66" fillId="34" borderId="26" xfId="0" applyFont="1" applyFill="1" applyBorder="1" applyAlignment="1">
      <alignment horizontal="center" vertical="center"/>
    </xf>
    <xf numFmtId="0" fontId="52" fillId="0" borderId="18" xfId="0" applyFont="1" applyBorder="1" applyAlignment="1">
      <alignment horizontal="left"/>
    </xf>
    <xf numFmtId="0" fontId="52" fillId="0" borderId="18" xfId="0" quotePrefix="1" applyFont="1" applyBorder="1" applyAlignment="1">
      <alignment horizontal="left"/>
    </xf>
    <xf numFmtId="0" fontId="52" fillId="0" borderId="18" xfId="0" applyFont="1" applyBorder="1" applyAlignment="1">
      <alignment vertical="center" wrapText="1"/>
    </xf>
    <xf numFmtId="0" fontId="62" fillId="0" borderId="18" xfId="0" applyFont="1" applyBorder="1" applyAlignment="1">
      <alignment horizontal="left" indent="1"/>
    </xf>
    <xf numFmtId="0" fontId="62" fillId="0" borderId="24" xfId="0" applyFont="1" applyBorder="1" applyAlignment="1">
      <alignment horizontal="left" indent="1"/>
    </xf>
    <xf numFmtId="0" fontId="55" fillId="0" borderId="17" xfId="0" applyFont="1" applyBorder="1" applyAlignment="1">
      <alignment horizontal="left" vertical="center" indent="1"/>
    </xf>
    <xf numFmtId="0" fontId="52" fillId="0" borderId="17" xfId="0" applyFont="1" applyBorder="1" applyAlignment="1">
      <alignment horizontal="left" vertical="center" indent="1"/>
    </xf>
    <xf numFmtId="0" fontId="52" fillId="0" borderId="17" xfId="0" applyFont="1" applyBorder="1" applyAlignment="1">
      <alignment horizontal="left" wrapText="1" indent="1"/>
    </xf>
    <xf numFmtId="0" fontId="55" fillId="0" borderId="17" xfId="0" applyFont="1" applyBorder="1"/>
    <xf numFmtId="0" fontId="52" fillId="0" borderId="19" xfId="0" applyFont="1" applyBorder="1"/>
    <xf numFmtId="0" fontId="57" fillId="34" borderId="26" xfId="0" applyFont="1" applyFill="1" applyBorder="1" applyAlignment="1">
      <alignment horizontal="left" vertical="center"/>
    </xf>
    <xf numFmtId="0" fontId="55" fillId="0" borderId="18" xfId="0" applyFont="1" applyBorder="1" applyAlignment="1">
      <alignment horizontal="left" vertical="center" indent="1"/>
    </xf>
    <xf numFmtId="0" fontId="55" fillId="0" borderId="18" xfId="0" applyFont="1" applyBorder="1" applyAlignment="1">
      <alignment vertical="center"/>
    </xf>
    <xf numFmtId="0" fontId="52" fillId="0" borderId="18" xfId="0" quotePrefix="1" applyFont="1" applyBorder="1"/>
    <xf numFmtId="0" fontId="52" fillId="0" borderId="18" xfId="0" applyFont="1" applyBorder="1"/>
    <xf numFmtId="0" fontId="52" fillId="0" borderId="18" xfId="0" applyFont="1" applyBorder="1" applyAlignment="1">
      <alignment vertical="center"/>
    </xf>
    <xf numFmtId="0" fontId="55" fillId="0" borderId="18" xfId="0" applyFont="1" applyBorder="1"/>
    <xf numFmtId="0" fontId="52" fillId="0" borderId="18" xfId="0" applyFont="1" applyBorder="1" applyAlignment="1">
      <alignment wrapText="1"/>
    </xf>
    <xf numFmtId="0" fontId="62" fillId="0" borderId="18" xfId="0" applyFont="1" applyBorder="1"/>
    <xf numFmtId="0" fontId="63" fillId="0" borderId="18" xfId="0" applyFont="1" applyBorder="1" applyAlignment="1">
      <alignment vertical="center"/>
    </xf>
    <xf numFmtId="0" fontId="63" fillId="0" borderId="18" xfId="0" applyFont="1" applyBorder="1"/>
    <xf numFmtId="0" fontId="62" fillId="0" borderId="24" xfId="0" applyFont="1" applyBorder="1"/>
    <xf numFmtId="0" fontId="55" fillId="0" borderId="18" xfId="0" applyFont="1" applyBorder="1" applyAlignment="1">
      <alignment horizontal="left"/>
    </xf>
    <xf numFmtId="0" fontId="52" fillId="0" borderId="19" xfId="0" applyFont="1" applyBorder="1" applyAlignment="1">
      <alignment horizontal="left" indent="1"/>
    </xf>
    <xf numFmtId="0" fontId="52" fillId="0" borderId="24" xfId="0" quotePrefix="1" applyFont="1" applyBorder="1" applyAlignment="1">
      <alignment horizontal="left"/>
    </xf>
    <xf numFmtId="41" fontId="55" fillId="0" borderId="15" xfId="51" applyFont="1" applyFill="1" applyBorder="1"/>
    <xf numFmtId="0" fontId="52" fillId="0" borderId="19" xfId="0" applyFont="1" applyBorder="1" applyAlignment="1">
      <alignment horizontal="left" vertical="center" indent="1"/>
    </xf>
    <xf numFmtId="0" fontId="55" fillId="0" borderId="24" xfId="0" applyFont="1" applyBorder="1" applyAlignment="1">
      <alignment vertical="center"/>
    </xf>
    <xf numFmtId="0" fontId="57" fillId="34" borderId="23" xfId="0" applyFont="1" applyFill="1" applyBorder="1" applyAlignment="1">
      <alignment horizontal="center" vertical="center"/>
    </xf>
    <xf numFmtId="0" fontId="66" fillId="0" borderId="0" xfId="0" applyFont="1" applyAlignment="1">
      <alignment vertical="center"/>
    </xf>
    <xf numFmtId="41" fontId="52" fillId="0" borderId="0" xfId="0" applyNumberFormat="1" applyFont="1"/>
    <xf numFmtId="174" fontId="52" fillId="0" borderId="0" xfId="0" applyNumberFormat="1" applyFont="1"/>
    <xf numFmtId="169" fontId="52" fillId="0" borderId="0" xfId="1" applyNumberFormat="1" applyFont="1" applyFill="1" applyAlignment="1"/>
    <xf numFmtId="41" fontId="52" fillId="0" borderId="0" xfId="51" applyFont="1" applyFill="1" applyAlignment="1"/>
    <xf numFmtId="168" fontId="52" fillId="0" borderId="0" xfId="1" applyFont="1" applyFill="1" applyAlignment="1"/>
    <xf numFmtId="166" fontId="52" fillId="0" borderId="0" xfId="0" applyNumberFormat="1" applyFont="1"/>
    <xf numFmtId="168" fontId="52" fillId="0" borderId="0" xfId="0" applyNumberFormat="1" applyFont="1"/>
    <xf numFmtId="0" fontId="52" fillId="0" borderId="10" xfId="0" applyFont="1" applyBorder="1" applyAlignment="1">
      <alignment horizontal="left" wrapText="1" indent="1"/>
    </xf>
    <xf numFmtId="0" fontId="55" fillId="0" borderId="10" xfId="0" applyFont="1" applyBorder="1" applyAlignment="1">
      <alignment horizontal="left" wrapText="1" indent="1"/>
    </xf>
    <xf numFmtId="49" fontId="52" fillId="0" borderId="10" xfId="0" applyNumberFormat="1" applyFont="1" applyBorder="1" applyAlignment="1">
      <alignment horizontal="left" wrapText="1" indent="1"/>
    </xf>
    <xf numFmtId="177" fontId="57" fillId="33" borderId="10" xfId="0" applyNumberFormat="1" applyFont="1" applyFill="1" applyBorder="1" applyAlignment="1">
      <alignment horizontal="center" vertical="center" wrapText="1"/>
    </xf>
    <xf numFmtId="166" fontId="55" fillId="0" borderId="10" xfId="51" applyNumberFormat="1" applyFont="1" applyFill="1" applyBorder="1" applyAlignment="1">
      <alignment horizontal="right"/>
    </xf>
    <xf numFmtId="164" fontId="55" fillId="0" borderId="10" xfId="51" applyNumberFormat="1" applyFont="1" applyFill="1" applyBorder="1" applyAlignment="1">
      <alignment horizontal="right"/>
    </xf>
    <xf numFmtId="41" fontId="55" fillId="0" borderId="10" xfId="51" applyFont="1" applyFill="1" applyBorder="1" applyAlignment="1">
      <alignment horizontal="right"/>
    </xf>
    <xf numFmtId="166" fontId="61" fillId="0" borderId="10" xfId="51" applyNumberFormat="1" applyFont="1" applyFill="1" applyBorder="1" applyAlignment="1">
      <alignment horizontal="right"/>
    </xf>
    <xf numFmtId="0" fontId="55" fillId="0" borderId="0" xfId="0" applyFont="1" applyAlignment="1">
      <alignment vertical="center" wrapText="1"/>
    </xf>
    <xf numFmtId="0" fontId="53" fillId="0" borderId="0" xfId="58" applyFont="1" applyFill="1" applyAlignment="1">
      <alignment horizontal="center" wrapText="1"/>
    </xf>
    <xf numFmtId="0" fontId="55" fillId="0" borderId="0" xfId="0" applyFont="1" applyAlignment="1">
      <alignment horizontal="center" wrapText="1"/>
    </xf>
    <xf numFmtId="170" fontId="55" fillId="0" borderId="0" xfId="44" applyFont="1" applyAlignment="1">
      <alignment horizontal="left"/>
    </xf>
    <xf numFmtId="0" fontId="65" fillId="0" borderId="0" xfId="0" applyFont="1" applyAlignment="1">
      <alignment horizontal="left" vertical="center" wrapText="1"/>
    </xf>
    <xf numFmtId="0" fontId="55" fillId="0" borderId="0" xfId="0" applyFont="1" applyAlignment="1">
      <alignment horizontal="left" vertical="center" wrapText="1"/>
    </xf>
    <xf numFmtId="41" fontId="55" fillId="0" borderId="0" xfId="51" applyFont="1" applyFill="1" applyAlignment="1">
      <alignment horizontal="left" vertical="center" wrapText="1"/>
    </xf>
    <xf numFmtId="177" fontId="55" fillId="0" borderId="0" xfId="51" applyNumberFormat="1" applyFont="1" applyFill="1" applyBorder="1" applyAlignment="1">
      <alignment horizontal="center" vertical="center" wrapText="1"/>
    </xf>
    <xf numFmtId="0" fontId="63" fillId="0" borderId="0" xfId="0" applyFont="1" applyAlignment="1">
      <alignment horizontal="left" vertical="center" wrapText="1"/>
    </xf>
    <xf numFmtId="0" fontId="66" fillId="0" borderId="0" xfId="0" applyFont="1"/>
    <xf numFmtId="3" fontId="62" fillId="0" borderId="0" xfId="0" applyNumberFormat="1" applyFont="1"/>
    <xf numFmtId="3" fontId="52" fillId="0" borderId="0" xfId="0" applyNumberFormat="1" applyFont="1" applyAlignment="1">
      <alignment wrapText="1"/>
    </xf>
    <xf numFmtId="166" fontId="67" fillId="0" borderId="0" xfId="0" applyNumberFormat="1" applyFont="1"/>
    <xf numFmtId="166" fontId="52" fillId="0" borderId="0" xfId="0" applyNumberFormat="1" applyFont="1" applyAlignment="1">
      <alignment wrapText="1"/>
    </xf>
    <xf numFmtId="166" fontId="67" fillId="0" borderId="0" xfId="0" applyNumberFormat="1" applyFont="1" applyAlignment="1">
      <alignment horizontal="justify" wrapText="1"/>
    </xf>
    <xf numFmtId="0" fontId="67" fillId="0" borderId="0" xfId="0" applyFont="1"/>
    <xf numFmtId="174" fontId="62" fillId="0" borderId="0" xfId="0" applyNumberFormat="1" applyFont="1"/>
    <xf numFmtId="166" fontId="62" fillId="0" borderId="0" xfId="0" applyNumberFormat="1" applyFont="1"/>
    <xf numFmtId="166" fontId="62" fillId="0" borderId="0" xfId="45" applyFont="1" applyFill="1"/>
    <xf numFmtId="166" fontId="55" fillId="0" borderId="0" xfId="0" applyNumberFormat="1" applyFont="1"/>
    <xf numFmtId="0" fontId="52" fillId="0" borderId="0" xfId="49" quotePrefix="1" applyFont="1" applyAlignment="1">
      <alignment horizontal="center" wrapText="1"/>
    </xf>
    <xf numFmtId="0" fontId="56" fillId="0" borderId="0" xfId="0" applyFont="1" applyAlignment="1">
      <alignment wrapText="1"/>
    </xf>
    <xf numFmtId="41" fontId="55" fillId="0" borderId="0" xfId="51" applyFont="1" applyFill="1" applyAlignment="1">
      <alignment horizontal="centerContinuous"/>
    </xf>
    <xf numFmtId="0" fontId="62" fillId="0" borderId="0" xfId="0" applyFont="1" applyAlignment="1">
      <alignment horizontal="centerContinuous"/>
    </xf>
    <xf numFmtId="166" fontId="55" fillId="0" borderId="14" xfId="51" applyNumberFormat="1" applyFont="1" applyFill="1" applyBorder="1"/>
    <xf numFmtId="166" fontId="52" fillId="0" borderId="14" xfId="51" applyNumberFormat="1" applyFont="1" applyFill="1" applyBorder="1"/>
    <xf numFmtId="166" fontId="55" fillId="0" borderId="22" xfId="51" applyNumberFormat="1" applyFont="1" applyFill="1" applyBorder="1"/>
    <xf numFmtId="41" fontId="52" fillId="0" borderId="15" xfId="51" applyFont="1" applyFill="1" applyBorder="1"/>
    <xf numFmtId="0" fontId="65" fillId="0" borderId="19" xfId="0" applyFont="1" applyBorder="1"/>
    <xf numFmtId="0" fontId="53" fillId="0" borderId="0" xfId="0" applyFont="1"/>
    <xf numFmtId="49" fontId="52" fillId="0" borderId="0" xfId="0" applyNumberFormat="1" applyFont="1"/>
    <xf numFmtId="0" fontId="63" fillId="0" borderId="0" xfId="0" applyFont="1"/>
    <xf numFmtId="0" fontId="68" fillId="0" borderId="0" xfId="0" applyFont="1"/>
    <xf numFmtId="0" fontId="54" fillId="0" borderId="18" xfId="0" applyFont="1" applyBorder="1"/>
    <xf numFmtId="49" fontId="52" fillId="0" borderId="0" xfId="0" quotePrefix="1" applyNumberFormat="1" applyFont="1"/>
    <xf numFmtId="0" fontId="62" fillId="0" borderId="0" xfId="0" quotePrefix="1" applyFont="1"/>
    <xf numFmtId="0" fontId="52" fillId="0" borderId="0" xfId="0" quotePrefix="1" applyFont="1"/>
    <xf numFmtId="0" fontId="52" fillId="0" borderId="16" xfId="0" applyFont="1" applyBorder="1"/>
    <xf numFmtId="0" fontId="52" fillId="0" borderId="24" xfId="0" applyFont="1" applyBorder="1"/>
    <xf numFmtId="177" fontId="57" fillId="34" borderId="10" xfId="51" applyNumberFormat="1" applyFont="1" applyFill="1" applyBorder="1" applyAlignment="1">
      <alignment horizontal="center" vertical="center" wrapText="1"/>
    </xf>
    <xf numFmtId="0" fontId="66" fillId="34" borderId="20" xfId="0" applyFont="1" applyFill="1" applyBorder="1"/>
    <xf numFmtId="0" fontId="66" fillId="34" borderId="12" xfId="0" applyFont="1" applyFill="1" applyBorder="1"/>
    <xf numFmtId="0" fontId="53" fillId="0" borderId="17" xfId="0" applyFont="1" applyBorder="1" applyAlignment="1">
      <alignment horizontal="left" indent="1"/>
    </xf>
    <xf numFmtId="49" fontId="52" fillId="0" borderId="17" xfId="0" applyNumberFormat="1" applyFont="1" applyBorder="1" applyAlignment="1">
      <alignment horizontal="left" indent="1"/>
    </xf>
    <xf numFmtId="49" fontId="52" fillId="0" borderId="17" xfId="0" quotePrefix="1" applyNumberFormat="1" applyFont="1" applyBorder="1" applyAlignment="1">
      <alignment horizontal="left" indent="1"/>
    </xf>
    <xf numFmtId="0" fontId="52" fillId="0" borderId="17" xfId="0" quotePrefix="1" applyFont="1" applyBorder="1" applyAlignment="1">
      <alignment horizontal="left" indent="1"/>
    </xf>
    <xf numFmtId="0" fontId="56" fillId="0" borderId="0" xfId="0" applyFont="1" applyAlignment="1">
      <alignment horizontal="center" wrapText="1"/>
    </xf>
    <xf numFmtId="169" fontId="61" fillId="0" borderId="0" xfId="1" applyNumberFormat="1" applyFont="1" applyFill="1" applyBorder="1" applyAlignment="1">
      <alignment wrapText="1"/>
    </xf>
    <xf numFmtId="0" fontId="56" fillId="0" borderId="0" xfId="0" applyFont="1" applyAlignment="1">
      <alignment vertical="center" wrapText="1"/>
    </xf>
    <xf numFmtId="166" fontId="56" fillId="0" borderId="0" xfId="1" applyNumberFormat="1" applyFont="1" applyFill="1" applyBorder="1" applyAlignment="1">
      <alignment vertical="center"/>
    </xf>
    <xf numFmtId="166" fontId="61" fillId="0" borderId="0" xfId="1" applyNumberFormat="1" applyFont="1" applyFill="1" applyBorder="1" applyAlignment="1">
      <alignment vertical="center"/>
    </xf>
    <xf numFmtId="0" fontId="61" fillId="0" borderId="0" xfId="0" applyFont="1" applyAlignment="1">
      <alignment vertical="center" wrapText="1"/>
    </xf>
    <xf numFmtId="171" fontId="56" fillId="0" borderId="0" xfId="0" applyNumberFormat="1" applyFont="1" applyAlignment="1">
      <alignment vertical="center"/>
    </xf>
    <xf numFmtId="166" fontId="61" fillId="0" borderId="0" xfId="1" applyNumberFormat="1" applyFont="1" applyFill="1" applyBorder="1" applyAlignment="1">
      <alignment vertical="center" wrapText="1"/>
    </xf>
    <xf numFmtId="0" fontId="56" fillId="0" borderId="0" xfId="0" applyFont="1" applyAlignment="1">
      <alignment horizontal="left" vertical="center" wrapText="1"/>
    </xf>
    <xf numFmtId="3" fontId="56" fillId="0" borderId="0" xfId="0" applyNumberFormat="1" applyFont="1" applyAlignment="1">
      <alignment vertical="center"/>
    </xf>
    <xf numFmtId="166" fontId="56" fillId="0" borderId="0" xfId="0" applyNumberFormat="1" applyFont="1" applyAlignment="1">
      <alignment vertical="center"/>
    </xf>
    <xf numFmtId="166" fontId="52" fillId="0" borderId="0" xfId="0" applyNumberFormat="1" applyFont="1" applyAlignment="1">
      <alignment vertical="center"/>
    </xf>
    <xf numFmtId="166" fontId="61" fillId="0" borderId="0" xfId="45" applyFont="1" applyFill="1" applyBorder="1" applyAlignment="1">
      <alignment vertical="center"/>
    </xf>
    <xf numFmtId="174" fontId="52" fillId="0" borderId="0" xfId="0" applyNumberFormat="1" applyFont="1" applyAlignment="1">
      <alignment vertical="center"/>
    </xf>
    <xf numFmtId="0" fontId="70" fillId="0" borderId="0" xfId="0" applyFont="1" applyAlignment="1">
      <alignment vertical="center"/>
    </xf>
    <xf numFmtId="0" fontId="56" fillId="0" borderId="0" xfId="0" applyFont="1" applyAlignment="1">
      <alignment horizontal="left"/>
    </xf>
    <xf numFmtId="166" fontId="66" fillId="0" borderId="0" xfId="0" applyNumberFormat="1" applyFont="1" applyAlignment="1">
      <alignment vertical="center"/>
    </xf>
    <xf numFmtId="174" fontId="56" fillId="0" borderId="0" xfId="0" applyNumberFormat="1" applyFont="1"/>
    <xf numFmtId="169" fontId="56" fillId="0" borderId="0" xfId="1" applyNumberFormat="1" applyFont="1" applyFill="1"/>
    <xf numFmtId="0" fontId="56" fillId="0" borderId="0" xfId="0" applyFont="1" applyAlignment="1">
      <alignment horizontal="centerContinuous" wrapText="1"/>
    </xf>
    <xf numFmtId="0" fontId="52" fillId="34" borderId="23" xfId="0" applyFont="1" applyFill="1" applyBorder="1"/>
    <xf numFmtId="0" fontId="52" fillId="34" borderId="21" xfId="0" applyFont="1" applyFill="1" applyBorder="1"/>
    <xf numFmtId="177" fontId="57" fillId="34" borderId="21" xfId="0" applyNumberFormat="1" applyFont="1" applyFill="1" applyBorder="1" applyAlignment="1">
      <alignment horizontal="center" vertical="center" wrapText="1"/>
    </xf>
    <xf numFmtId="0" fontId="56" fillId="0" borderId="17" xfId="0" applyFont="1" applyBorder="1" applyAlignment="1">
      <alignment vertical="center" wrapText="1"/>
    </xf>
    <xf numFmtId="0" fontId="61" fillId="0" borderId="17" xfId="0" applyFont="1" applyBorder="1" applyAlignment="1">
      <alignment vertical="center" wrapText="1"/>
    </xf>
    <xf numFmtId="0" fontId="56" fillId="0" borderId="17" xfId="0" applyFont="1" applyBorder="1" applyAlignment="1">
      <alignment horizontal="left" vertical="center" wrapText="1"/>
    </xf>
    <xf numFmtId="0" fontId="61" fillId="0" borderId="17" xfId="0" applyFont="1" applyBorder="1" applyAlignment="1">
      <alignment vertical="center"/>
    </xf>
    <xf numFmtId="0" fontId="61" fillId="0" borderId="19" xfId="0" applyFont="1" applyBorder="1" applyAlignment="1">
      <alignment vertical="center" wrapText="1"/>
    </xf>
    <xf numFmtId="0" fontId="61" fillId="0" borderId="16" xfId="0" applyFont="1" applyBorder="1" applyAlignment="1">
      <alignment vertical="center" wrapText="1"/>
    </xf>
    <xf numFmtId="166" fontId="61" fillId="0" borderId="16" xfId="1" applyNumberFormat="1" applyFont="1" applyFill="1" applyBorder="1" applyAlignment="1">
      <alignment vertical="center"/>
    </xf>
    <xf numFmtId="169" fontId="61" fillId="0" borderId="14" xfId="1" applyNumberFormat="1" applyFont="1" applyFill="1" applyBorder="1" applyAlignment="1">
      <alignment wrapText="1"/>
    </xf>
    <xf numFmtId="169" fontId="56" fillId="0" borderId="14" xfId="1" applyNumberFormat="1" applyFont="1" applyFill="1" applyBorder="1"/>
    <xf numFmtId="166" fontId="56" fillId="0" borderId="14" xfId="1" applyNumberFormat="1" applyFont="1" applyFill="1" applyBorder="1" applyAlignment="1">
      <alignment vertical="center"/>
    </xf>
    <xf numFmtId="166" fontId="61" fillId="0" borderId="14" xfId="1" applyNumberFormat="1" applyFont="1" applyFill="1" applyBorder="1" applyAlignment="1">
      <alignment vertical="center"/>
    </xf>
    <xf numFmtId="166" fontId="61" fillId="0" borderId="14" xfId="1" applyNumberFormat="1" applyFont="1" applyFill="1" applyBorder="1" applyAlignment="1">
      <alignment vertical="center" wrapText="1"/>
    </xf>
    <xf numFmtId="166" fontId="61" fillId="0" borderId="15" xfId="1" applyNumberFormat="1" applyFont="1" applyFill="1" applyBorder="1" applyAlignment="1">
      <alignment vertical="center"/>
    </xf>
    <xf numFmtId="0" fontId="58" fillId="0" borderId="0" xfId="0" applyFont="1" applyAlignment="1">
      <alignment horizontal="left" vertical="center"/>
    </xf>
    <xf numFmtId="0" fontId="56" fillId="0" borderId="10" xfId="0" applyFont="1" applyBorder="1" applyAlignment="1">
      <alignment vertical="center" wrapText="1"/>
    </xf>
    <xf numFmtId="41" fontId="56" fillId="0" borderId="0" xfId="51" applyFont="1" applyFill="1" applyAlignment="1">
      <alignment vertical="center"/>
    </xf>
    <xf numFmtId="41" fontId="67" fillId="0" borderId="0" xfId="51" applyFont="1" applyFill="1" applyAlignment="1">
      <alignment vertical="center"/>
    </xf>
    <xf numFmtId="0" fontId="62" fillId="0" borderId="0" xfId="0" applyFont="1" applyAlignment="1">
      <alignment horizontal="left" vertical="center" wrapText="1"/>
    </xf>
    <xf numFmtId="41" fontId="56" fillId="0" borderId="0" xfId="51" applyFont="1" applyFill="1" applyAlignment="1">
      <alignment horizontal="left" vertical="center" wrapText="1"/>
    </xf>
    <xf numFmtId="41" fontId="67" fillId="0" borderId="0" xfId="51" applyFont="1" applyFill="1" applyAlignment="1">
      <alignment vertical="center" wrapText="1"/>
    </xf>
    <xf numFmtId="0" fontId="71" fillId="0" borderId="0" xfId="0" applyFont="1" applyAlignment="1">
      <alignment vertical="center"/>
    </xf>
    <xf numFmtId="177" fontId="52" fillId="0" borderId="0" xfId="46" applyNumberFormat="1" applyFont="1"/>
    <xf numFmtId="0" fontId="62" fillId="0" borderId="0" xfId="46" applyFont="1" applyAlignment="1">
      <alignment wrapText="1"/>
    </xf>
    <xf numFmtId="0" fontId="72" fillId="0" borderId="0" xfId="46" applyFont="1"/>
    <xf numFmtId="0" fontId="52" fillId="0" borderId="0" xfId="49" applyFont="1"/>
    <xf numFmtId="0" fontId="52" fillId="0" borderId="0" xfId="49" applyFont="1" applyAlignment="1">
      <alignment wrapText="1"/>
    </xf>
    <xf numFmtId="177" fontId="52" fillId="0" borderId="0" xfId="49" applyNumberFormat="1" applyFont="1"/>
    <xf numFmtId="0" fontId="62" fillId="0" borderId="0" xfId="49" applyFont="1" applyAlignment="1">
      <alignment wrapText="1"/>
    </xf>
    <xf numFmtId="0" fontId="55" fillId="0" borderId="0" xfId="49" applyFont="1"/>
    <xf numFmtId="177" fontId="52" fillId="0" borderId="0" xfId="49" applyNumberFormat="1" applyFont="1" applyAlignment="1">
      <alignment wrapText="1"/>
    </xf>
    <xf numFmtId="181" fontId="55" fillId="0" borderId="10" xfId="49" applyNumberFormat="1" applyFont="1" applyBorder="1" applyAlignment="1">
      <alignment horizontal="center" vertical="center" wrapText="1"/>
    </xf>
    <xf numFmtId="181" fontId="52" fillId="0" borderId="10" xfId="51" applyNumberFormat="1" applyFont="1" applyFill="1" applyBorder="1" applyAlignment="1">
      <alignment horizontal="center" vertical="center"/>
    </xf>
    <xf numFmtId="0" fontId="52" fillId="0" borderId="0" xfId="49" applyFont="1" applyAlignment="1">
      <alignment horizontal="left"/>
    </xf>
    <xf numFmtId="0" fontId="73" fillId="0" borderId="0" xfId="0" applyFont="1"/>
    <xf numFmtId="0" fontId="52" fillId="0" borderId="0" xfId="49" applyFont="1" applyAlignment="1">
      <alignment horizontal="center" vertical="center" wrapText="1"/>
    </xf>
    <xf numFmtId="177" fontId="52" fillId="0" borderId="0" xfId="49" applyNumberFormat="1" applyFont="1" applyAlignment="1">
      <alignment horizontal="center" vertical="center" wrapText="1"/>
    </xf>
    <xf numFmtId="0" fontId="62" fillId="0" borderId="0" xfId="49" applyFont="1" applyAlignment="1">
      <alignment horizontal="center" vertical="center" wrapText="1"/>
    </xf>
    <xf numFmtId="0" fontId="61" fillId="0" borderId="10" xfId="0" applyFont="1" applyBorder="1" applyAlignment="1">
      <alignment vertical="center"/>
    </xf>
    <xf numFmtId="0" fontId="56" fillId="0" borderId="10" xfId="0" applyFont="1" applyBorder="1" applyAlignment="1">
      <alignment horizontal="center" vertical="center"/>
    </xf>
    <xf numFmtId="176" fontId="56" fillId="0" borderId="10" xfId="51" applyNumberFormat="1" applyFont="1" applyFill="1" applyBorder="1" applyAlignment="1">
      <alignment horizontal="right" vertical="center"/>
    </xf>
    <xf numFmtId="3" fontId="52" fillId="0" borderId="0" xfId="49" applyNumberFormat="1" applyFont="1"/>
    <xf numFmtId="41" fontId="55" fillId="0" borderId="10" xfId="51" applyFont="1" applyFill="1" applyBorder="1" applyAlignment="1">
      <alignment horizontal="right" vertical="center" wrapText="1"/>
    </xf>
    <xf numFmtId="41" fontId="61" fillId="0" borderId="10" xfId="51" applyFont="1" applyFill="1" applyBorder="1" applyAlignment="1">
      <alignment horizontal="right" vertical="center"/>
    </xf>
    <xf numFmtId="0" fontId="61" fillId="0" borderId="10" xfId="0" applyFont="1" applyBorder="1" applyAlignment="1">
      <alignment horizontal="center" vertical="center"/>
    </xf>
    <xf numFmtId="0" fontId="61" fillId="0" borderId="10" xfId="0" applyFont="1" applyBorder="1" applyAlignment="1">
      <alignment horizontal="right" vertical="center"/>
    </xf>
    <xf numFmtId="0" fontId="55" fillId="0" borderId="0" xfId="49" applyFont="1" applyAlignment="1">
      <alignment horizontal="center" vertical="center"/>
    </xf>
    <xf numFmtId="0" fontId="63" fillId="0" borderId="0" xfId="49" applyFont="1" applyAlignment="1">
      <alignment horizontal="center" vertical="center" wrapText="1"/>
    </xf>
    <xf numFmtId="173" fontId="52" fillId="0" borderId="0" xfId="49" applyNumberFormat="1" applyFont="1"/>
    <xf numFmtId="0" fontId="52" fillId="0" borderId="0" xfId="49" applyFont="1" applyAlignment="1">
      <alignment vertical="center"/>
    </xf>
    <xf numFmtId="0" fontId="61" fillId="0" borderId="10" xfId="0" applyFont="1" applyBorder="1" applyAlignment="1">
      <alignment vertical="center" wrapText="1"/>
    </xf>
    <xf numFmtId="3" fontId="52" fillId="0" borderId="0" xfId="49" applyNumberFormat="1" applyFont="1" applyAlignment="1">
      <alignment vertical="center"/>
    </xf>
    <xf numFmtId="2" fontId="52" fillId="0" borderId="0" xfId="49" applyNumberFormat="1" applyFont="1" applyAlignment="1">
      <alignment vertical="center"/>
    </xf>
    <xf numFmtId="173" fontId="52" fillId="0" borderId="0" xfId="49" applyNumberFormat="1" applyFont="1" applyAlignment="1">
      <alignment vertical="center"/>
    </xf>
    <xf numFmtId="0" fontId="62" fillId="0" borderId="0" xfId="49" applyFont="1" applyAlignment="1">
      <alignment vertical="center" wrapText="1"/>
    </xf>
    <xf numFmtId="3" fontId="52" fillId="0" borderId="0" xfId="49" applyNumberFormat="1" applyFont="1" applyAlignment="1">
      <alignment horizontal="center" vertical="center"/>
    </xf>
    <xf numFmtId="0" fontId="74" fillId="0" borderId="0" xfId="49" applyFont="1"/>
    <xf numFmtId="0" fontId="57" fillId="0" borderId="0" xfId="49" applyFont="1"/>
    <xf numFmtId="0" fontId="66" fillId="0" borderId="0" xfId="49" applyFont="1"/>
    <xf numFmtId="0" fontId="75" fillId="0" borderId="0" xfId="0" applyFont="1"/>
    <xf numFmtId="0" fontId="52" fillId="0" borderId="10" xfId="49" applyFont="1" applyBorder="1" applyAlignment="1">
      <alignment horizontal="center"/>
    </xf>
    <xf numFmtId="41" fontId="52" fillId="0" borderId="10" xfId="51" applyFont="1" applyFill="1" applyBorder="1" applyAlignment="1">
      <alignment horizontal="left" indent="1"/>
    </xf>
    <xf numFmtId="0" fontId="52" fillId="0" borderId="10" xfId="49" applyFont="1" applyBorder="1" applyAlignment="1">
      <alignment horizontal="left" indent="1"/>
    </xf>
    <xf numFmtId="0" fontId="61" fillId="0" borderId="10" xfId="0" applyFont="1" applyBorder="1" applyAlignment="1">
      <alignment horizontal="center"/>
    </xf>
    <xf numFmtId="41" fontId="61" fillId="0" borderId="10" xfId="51" applyFont="1" applyFill="1" applyBorder="1" applyAlignment="1">
      <alignment horizontal="left" indent="1"/>
    </xf>
    <xf numFmtId="41" fontId="52" fillId="0" borderId="0" xfId="49" applyNumberFormat="1" applyFont="1" applyAlignment="1">
      <alignment wrapText="1"/>
    </xf>
    <xf numFmtId="41" fontId="52" fillId="0" borderId="0" xfId="49" applyNumberFormat="1" applyFont="1"/>
    <xf numFmtId="174" fontId="62" fillId="0" borderId="0" xfId="49" applyNumberFormat="1" applyFont="1"/>
    <xf numFmtId="166" fontId="52" fillId="0" borderId="0" xfId="49" applyNumberFormat="1" applyFont="1"/>
    <xf numFmtId="3" fontId="74" fillId="0" borderId="0" xfId="46" applyNumberFormat="1" applyFont="1"/>
    <xf numFmtId="0" fontId="52" fillId="0" borderId="0" xfId="46" applyFont="1" applyAlignment="1">
      <alignment wrapText="1"/>
    </xf>
    <xf numFmtId="0" fontId="55" fillId="0" borderId="15" xfId="0" applyFont="1" applyBorder="1" applyAlignment="1">
      <alignment vertical="center"/>
    </xf>
    <xf numFmtId="0" fontId="55" fillId="0" borderId="19" xfId="0" applyFont="1" applyBorder="1" applyAlignment="1">
      <alignment vertical="center"/>
    </xf>
    <xf numFmtId="0" fontId="55" fillId="0" borderId="16" xfId="0" applyFont="1" applyBorder="1" applyAlignment="1">
      <alignment vertical="center"/>
    </xf>
    <xf numFmtId="0" fontId="55" fillId="0" borderId="16" xfId="0" applyFont="1" applyBorder="1" applyAlignment="1">
      <alignment vertical="center" wrapText="1"/>
    </xf>
    <xf numFmtId="0" fontId="55" fillId="0" borderId="11" xfId="0" applyFont="1" applyBorder="1" applyAlignment="1">
      <alignment vertical="center"/>
    </xf>
    <xf numFmtId="0" fontId="56" fillId="0" borderId="14" xfId="0" applyFont="1" applyBorder="1" applyAlignment="1">
      <alignment horizontal="center" vertical="center"/>
    </xf>
    <xf numFmtId="41" fontId="52" fillId="0" borderId="14" xfId="51" applyFont="1" applyFill="1" applyBorder="1" applyAlignment="1">
      <alignment horizontal="right" vertical="center" indent="1"/>
    </xf>
    <xf numFmtId="176" fontId="52" fillId="0" borderId="14" xfId="51" applyNumberFormat="1" applyFont="1" applyFill="1" applyBorder="1" applyAlignment="1">
      <alignment horizontal="right" vertical="center" wrapText="1"/>
    </xf>
    <xf numFmtId="41" fontId="52" fillId="0" borderId="0" xfId="46" applyNumberFormat="1" applyFont="1"/>
    <xf numFmtId="0" fontId="55" fillId="0" borderId="10" xfId="0" applyFont="1" applyBorder="1" applyAlignment="1">
      <alignment horizontal="right" vertical="center" wrapText="1"/>
    </xf>
    <xf numFmtId="41" fontId="61" fillId="0" borderId="10" xfId="51" applyFont="1" applyFill="1" applyBorder="1" applyAlignment="1">
      <alignment horizontal="right" vertical="center" indent="1"/>
    </xf>
    <xf numFmtId="169" fontId="59" fillId="0" borderId="0" xfId="1" applyNumberFormat="1" applyFont="1" applyFill="1" applyAlignment="1">
      <alignment horizontal="right" vertical="center"/>
    </xf>
    <xf numFmtId="0" fontId="61" fillId="0" borderId="15" xfId="0" applyFont="1" applyBorder="1" applyAlignment="1">
      <alignment horizontal="center" vertical="center"/>
    </xf>
    <xf numFmtId="0" fontId="61" fillId="0" borderId="15" xfId="0" applyFont="1" applyBorder="1" applyAlignment="1">
      <alignment horizontal="right" vertical="center"/>
    </xf>
    <xf numFmtId="0" fontId="55" fillId="0" borderId="15" xfId="0" applyFont="1" applyBorder="1" applyAlignment="1">
      <alignment horizontal="right" vertical="center" wrapText="1"/>
    </xf>
    <xf numFmtId="41" fontId="61" fillId="0" borderId="15" xfId="51" applyFont="1" applyFill="1" applyBorder="1" applyAlignment="1">
      <alignment horizontal="right" vertical="center" indent="1"/>
    </xf>
    <xf numFmtId="177" fontId="59" fillId="0" borderId="0" xfId="0" applyNumberFormat="1" applyFont="1" applyAlignment="1">
      <alignment horizontal="right" vertical="center"/>
    </xf>
    <xf numFmtId="0" fontId="55" fillId="0" borderId="20" xfId="0" applyFont="1" applyBorder="1" applyAlignment="1">
      <alignment horizontal="center" vertical="center"/>
    </xf>
    <xf numFmtId="0" fontId="55" fillId="0" borderId="20" xfId="0" applyFont="1" applyBorder="1" applyAlignment="1">
      <alignment horizontal="center" vertical="center" wrapText="1"/>
    </xf>
    <xf numFmtId="0" fontId="52" fillId="0" borderId="12" xfId="46" applyFont="1" applyBorder="1"/>
    <xf numFmtId="177" fontId="56" fillId="0" borderId="0" xfId="0" applyNumberFormat="1" applyFont="1" applyAlignment="1">
      <alignment vertical="center"/>
    </xf>
    <xf numFmtId="0" fontId="56" fillId="0" borderId="10" xfId="0" applyFont="1" applyBorder="1" applyAlignment="1">
      <alignment horizontal="right" vertical="center" indent="1"/>
    </xf>
    <xf numFmtId="0" fontId="62" fillId="0" borderId="0" xfId="46" applyFont="1"/>
    <xf numFmtId="41" fontId="61" fillId="0" borderId="11" xfId="51" applyFont="1" applyFill="1" applyBorder="1" applyAlignment="1">
      <alignment horizontal="right" vertical="center"/>
    </xf>
    <xf numFmtId="41" fontId="61" fillId="0" borderId="11" xfId="51" applyFont="1" applyFill="1" applyBorder="1" applyAlignment="1">
      <alignment vertical="center"/>
    </xf>
    <xf numFmtId="0" fontId="62" fillId="0" borderId="0" xfId="49" applyFont="1"/>
    <xf numFmtId="0" fontId="56" fillId="0" borderId="10" xfId="0" applyFont="1" applyBorder="1" applyAlignment="1">
      <alignment vertical="center"/>
    </xf>
    <xf numFmtId="0" fontId="61" fillId="0" borderId="0" xfId="0" applyFont="1" applyAlignment="1">
      <alignment horizontal="justify" vertical="center"/>
    </xf>
    <xf numFmtId="169" fontId="52" fillId="0" borderId="0" xfId="49" applyNumberFormat="1" applyFont="1"/>
    <xf numFmtId="41" fontId="61" fillId="0" borderId="10" xfId="51" applyFont="1" applyFill="1" applyBorder="1" applyAlignment="1">
      <alignment vertical="center"/>
    </xf>
    <xf numFmtId="169" fontId="59" fillId="0" borderId="10" xfId="1" applyNumberFormat="1" applyFont="1" applyFill="1" applyBorder="1" applyAlignment="1">
      <alignment horizontal="right" vertical="center" wrapText="1"/>
    </xf>
    <xf numFmtId="0" fontId="59" fillId="0" borderId="11" xfId="0" applyFont="1" applyBorder="1" applyAlignment="1">
      <alignment horizontal="left" vertical="center" wrapText="1" indent="1"/>
    </xf>
    <xf numFmtId="172" fontId="59" fillId="0" borderId="10" xfId="1" applyNumberFormat="1" applyFont="1" applyFill="1" applyBorder="1" applyAlignment="1">
      <alignment horizontal="right" vertical="center" wrapText="1"/>
    </xf>
    <xf numFmtId="41" fontId="52" fillId="0" borderId="0" xfId="51" applyFont="1" applyFill="1" applyBorder="1" applyAlignment="1"/>
    <xf numFmtId="41" fontId="62" fillId="0" borderId="0" xfId="51" applyFont="1" applyFill="1" applyBorder="1" applyAlignment="1">
      <alignment wrapText="1"/>
    </xf>
    <xf numFmtId="166" fontId="52" fillId="0" borderId="0" xfId="45" applyFont="1" applyFill="1"/>
    <xf numFmtId="169" fontId="52" fillId="0" borderId="10" xfId="1" applyNumberFormat="1" applyFont="1" applyFill="1" applyBorder="1" applyAlignment="1">
      <alignment horizontal="right" vertical="center" wrapText="1"/>
    </xf>
    <xf numFmtId="169" fontId="58" fillId="0" borderId="10" xfId="1" applyNumberFormat="1" applyFont="1" applyFill="1" applyBorder="1" applyAlignment="1">
      <alignment horizontal="right" vertical="center" wrapText="1"/>
    </xf>
    <xf numFmtId="169" fontId="55" fillId="0" borderId="10" xfId="1" applyNumberFormat="1" applyFont="1" applyFill="1" applyBorder="1" applyAlignment="1">
      <alignment horizontal="right" vertical="center" wrapText="1"/>
    </xf>
    <xf numFmtId="177" fontId="57" fillId="34" borderId="10" xfId="49" applyNumberFormat="1" applyFont="1" applyFill="1" applyBorder="1" applyAlignment="1">
      <alignment horizontal="center" vertical="center" wrapText="1"/>
    </xf>
    <xf numFmtId="175" fontId="57" fillId="34" borderId="10" xfId="49" applyNumberFormat="1" applyFont="1" applyFill="1" applyBorder="1" applyAlignment="1">
      <alignment horizontal="center" wrapText="1"/>
    </xf>
    <xf numFmtId="181" fontId="52" fillId="0" borderId="0" xfId="49" applyNumberFormat="1" applyFont="1" applyAlignment="1">
      <alignment wrapText="1"/>
    </xf>
    <xf numFmtId="0" fontId="57" fillId="34" borderId="10" xfId="0" applyFont="1" applyFill="1" applyBorder="1" applyAlignment="1">
      <alignment horizontal="center" vertical="center" wrapText="1"/>
    </xf>
    <xf numFmtId="0" fontId="57" fillId="34" borderId="10" xfId="0" applyFont="1" applyFill="1" applyBorder="1" applyAlignment="1">
      <alignment horizontal="center" vertical="center"/>
    </xf>
    <xf numFmtId="0" fontId="57" fillId="34" borderId="10" xfId="49" applyFont="1" applyFill="1" applyBorder="1" applyAlignment="1">
      <alignment horizontal="center" vertical="center" wrapText="1"/>
    </xf>
    <xf numFmtId="176" fontId="52" fillId="0" borderId="10" xfId="51" applyNumberFormat="1" applyFont="1" applyFill="1" applyBorder="1" applyAlignment="1">
      <alignment horizontal="right" vertical="center" wrapText="1"/>
    </xf>
    <xf numFmtId="176" fontId="61" fillId="0" borderId="10" xfId="51" applyNumberFormat="1" applyFont="1" applyFill="1" applyBorder="1" applyAlignment="1">
      <alignment horizontal="right" vertical="center"/>
    </xf>
    <xf numFmtId="176" fontId="55" fillId="0" borderId="10" xfId="51" applyNumberFormat="1" applyFont="1" applyFill="1" applyBorder="1" applyAlignment="1">
      <alignment horizontal="right" vertical="center" wrapText="1"/>
    </xf>
    <xf numFmtId="0" fontId="31" fillId="0" borderId="0" xfId="49" applyFont="1"/>
    <xf numFmtId="174" fontId="30" fillId="0" borderId="0" xfId="49" applyNumberFormat="1" applyFont="1"/>
    <xf numFmtId="168" fontId="30" fillId="0" borderId="0" xfId="49" applyNumberFormat="1" applyFont="1"/>
    <xf numFmtId="177" fontId="31" fillId="0" borderId="0" xfId="49" applyNumberFormat="1" applyFont="1"/>
    <xf numFmtId="0" fontId="34" fillId="0" borderId="0" xfId="49" applyFont="1"/>
    <xf numFmtId="0" fontId="35" fillId="0" borderId="0" xfId="49" applyFont="1"/>
    <xf numFmtId="0" fontId="33" fillId="0" borderId="0" xfId="0" applyFont="1" applyAlignment="1">
      <alignment vertical="center" wrapText="1"/>
    </xf>
    <xf numFmtId="0" fontId="55" fillId="0" borderId="0" xfId="49" applyFont="1" applyAlignment="1">
      <alignment vertical="top"/>
    </xf>
    <xf numFmtId="169" fontId="55" fillId="0" borderId="0" xfId="49" applyNumberFormat="1" applyFont="1" applyAlignment="1">
      <alignment vertical="center"/>
    </xf>
    <xf numFmtId="0" fontId="58" fillId="0" borderId="11" xfId="0" applyFont="1" applyBorder="1" applyAlignment="1">
      <alignment horizontal="center"/>
    </xf>
    <xf numFmtId="0" fontId="76" fillId="0" borderId="0" xfId="58" applyFont="1" applyFill="1" applyBorder="1" applyAlignment="1">
      <alignment horizontal="right" vertical="top"/>
    </xf>
    <xf numFmtId="0" fontId="76" fillId="0" borderId="0" xfId="58" applyFont="1" applyFill="1" applyBorder="1" applyAlignment="1">
      <alignment horizontal="left" vertical="top"/>
    </xf>
    <xf numFmtId="172" fontId="77" fillId="0" borderId="0" xfId="139" applyNumberFormat="1" applyFont="1" applyFill="1" applyBorder="1" applyAlignment="1">
      <alignment vertical="top"/>
    </xf>
    <xf numFmtId="0" fontId="78" fillId="0" borderId="0" xfId="0" applyFont="1" applyAlignment="1">
      <alignment horizontal="center" vertical="top"/>
    </xf>
    <xf numFmtId="0" fontId="77" fillId="0" borderId="0" xfId="0" applyFont="1" applyAlignment="1">
      <alignment vertical="top"/>
    </xf>
    <xf numFmtId="0" fontId="79" fillId="0" borderId="0" xfId="0" applyFont="1"/>
    <xf numFmtId="172" fontId="79" fillId="0" borderId="0" xfId="139" applyNumberFormat="1" applyFont="1" applyFill="1" applyBorder="1" applyAlignment="1">
      <alignment horizontal="center" vertical="top"/>
    </xf>
    <xf numFmtId="0" fontId="77" fillId="0" borderId="0" xfId="0" applyFont="1" applyAlignment="1">
      <alignment horizontal="right" vertical="top"/>
    </xf>
    <xf numFmtId="0" fontId="79" fillId="0" borderId="0" xfId="58" applyFont="1" applyFill="1" applyBorder="1" applyAlignment="1">
      <alignment horizontal="left" vertical="top" indent="1"/>
    </xf>
    <xf numFmtId="172" fontId="79" fillId="0" borderId="0" xfId="51" applyNumberFormat="1" applyFont="1" applyFill="1" applyBorder="1" applyAlignment="1">
      <alignment vertical="top"/>
    </xf>
    <xf numFmtId="0" fontId="79" fillId="0" borderId="0" xfId="0" applyFont="1" applyAlignment="1">
      <alignment horizontal="left" vertical="top" indent="1"/>
    </xf>
    <xf numFmtId="172" fontId="79" fillId="0" borderId="0" xfId="139" applyNumberFormat="1" applyFont="1" applyFill="1" applyBorder="1" applyAlignment="1">
      <alignment vertical="top"/>
    </xf>
    <xf numFmtId="0" fontId="80" fillId="0" borderId="0" xfId="0" applyFont="1" applyAlignment="1">
      <alignment horizontal="left" vertical="top" indent="1"/>
    </xf>
    <xf numFmtId="0" fontId="77" fillId="0" borderId="0" xfId="0" applyFont="1" applyAlignment="1">
      <alignment horizontal="left" vertical="top" indent="1"/>
    </xf>
    <xf numFmtId="0" fontId="77" fillId="0" borderId="0" xfId="0" applyFont="1" applyAlignment="1">
      <alignment horizontal="center" vertical="top"/>
    </xf>
    <xf numFmtId="41" fontId="79" fillId="0" borderId="0" xfId="51" applyFont="1" applyFill="1" applyBorder="1" applyAlignment="1">
      <alignment vertical="top"/>
    </xf>
    <xf numFmtId="0" fontId="77" fillId="0" borderId="0" xfId="58" applyFont="1" applyFill="1" applyBorder="1" applyAlignment="1">
      <alignment horizontal="left" vertical="top" indent="1"/>
    </xf>
    <xf numFmtId="41" fontId="77" fillId="0" borderId="0" xfId="51" applyFont="1" applyFill="1" applyBorder="1" applyAlignment="1">
      <alignment vertical="top"/>
    </xf>
    <xf numFmtId="0" fontId="80" fillId="0" borderId="0" xfId="0" applyFont="1" applyAlignment="1">
      <alignment horizontal="right" vertical="top"/>
    </xf>
    <xf numFmtId="0" fontId="77" fillId="0" borderId="0" xfId="0" applyFont="1" applyAlignment="1">
      <alignment horizontal="justify" vertical="top"/>
    </xf>
    <xf numFmtId="0" fontId="77" fillId="0" borderId="0" xfId="58" applyFont="1" applyFill="1" applyBorder="1" applyAlignment="1">
      <alignment horizontal="right" vertical="top"/>
    </xf>
    <xf numFmtId="1" fontId="77" fillId="0" borderId="0" xfId="0" applyNumberFormat="1" applyFont="1" applyAlignment="1" applyProtection="1">
      <alignment horizontal="right" vertical="top"/>
      <protection locked="0"/>
    </xf>
    <xf numFmtId="0" fontId="77" fillId="0" borderId="0" xfId="0" applyFont="1"/>
    <xf numFmtId="172" fontId="79" fillId="0" borderId="0" xfId="0" applyNumberFormat="1" applyFont="1" applyAlignment="1">
      <alignment vertical="top"/>
    </xf>
    <xf numFmtId="0" fontId="79" fillId="0" borderId="0" xfId="0" applyFont="1" applyAlignment="1">
      <alignment vertical="top"/>
    </xf>
    <xf numFmtId="0" fontId="79" fillId="0" borderId="0" xfId="0" applyFont="1" applyAlignment="1">
      <alignment horizontal="right" vertical="top"/>
    </xf>
    <xf numFmtId="0" fontId="79" fillId="0" borderId="27" xfId="0" applyFont="1" applyBorder="1" applyAlignment="1">
      <alignment horizontal="right" vertical="top"/>
    </xf>
    <xf numFmtId="0" fontId="79" fillId="0" borderId="27" xfId="0" applyFont="1" applyBorder="1" applyAlignment="1">
      <alignment horizontal="left" vertical="top" indent="1"/>
    </xf>
    <xf numFmtId="172" fontId="79" fillId="0" borderId="27" xfId="139" applyNumberFormat="1" applyFont="1" applyFill="1" applyBorder="1" applyAlignment="1">
      <alignment vertical="top"/>
    </xf>
    <xf numFmtId="0" fontId="81" fillId="35" borderId="0" xfId="0" applyFont="1" applyFill="1" applyAlignment="1">
      <alignment horizontal="center" vertical="center"/>
    </xf>
    <xf numFmtId="0" fontId="82" fillId="35" borderId="0" xfId="0" applyFont="1" applyFill="1" applyAlignment="1">
      <alignment horizontal="center" vertical="center"/>
    </xf>
    <xf numFmtId="0" fontId="84" fillId="36" borderId="10" xfId="0" applyFont="1" applyFill="1" applyBorder="1" applyAlignment="1">
      <alignment horizontal="center" vertical="center" wrapText="1"/>
    </xf>
    <xf numFmtId="169" fontId="84" fillId="36" borderId="10" xfId="1" applyNumberFormat="1" applyFont="1" applyFill="1" applyBorder="1" applyAlignment="1">
      <alignment horizontal="center" vertical="center" wrapText="1"/>
    </xf>
    <xf numFmtId="0" fontId="15" fillId="0" borderId="0" xfId="0" applyFont="1"/>
    <xf numFmtId="14" fontId="84" fillId="36" borderId="10" xfId="0" applyNumberFormat="1" applyFont="1" applyFill="1" applyBorder="1" applyAlignment="1">
      <alignment horizontal="center" vertical="center" wrapText="1"/>
    </xf>
    <xf numFmtId="14" fontId="84" fillId="36" borderId="10" xfId="1" applyNumberFormat="1" applyFont="1" applyFill="1" applyBorder="1" applyAlignment="1">
      <alignment horizontal="center" vertical="center" wrapText="1"/>
    </xf>
    <xf numFmtId="0" fontId="85" fillId="37" borderId="10" xfId="0" applyFont="1" applyFill="1" applyBorder="1" applyAlignment="1">
      <alignment horizontal="center" vertical="center" wrapText="1"/>
    </xf>
    <xf numFmtId="0" fontId="85" fillId="38" borderId="10" xfId="0" applyFont="1" applyFill="1" applyBorder="1" applyAlignment="1">
      <alignment horizontal="center" vertical="center" wrapText="1"/>
    </xf>
    <xf numFmtId="0" fontId="85" fillId="39" borderId="10" xfId="0" applyFont="1" applyFill="1" applyBorder="1" applyAlignment="1">
      <alignment horizontal="center" vertical="center" wrapText="1"/>
    </xf>
    <xf numFmtId="0" fontId="86" fillId="0" borderId="0" xfId="0" applyFont="1"/>
    <xf numFmtId="169" fontId="85" fillId="0" borderId="10" xfId="1" applyNumberFormat="1" applyFont="1" applyBorder="1"/>
    <xf numFmtId="169" fontId="85" fillId="0" borderId="10" xfId="1" applyNumberFormat="1" applyFont="1" applyBorder="1" applyAlignment="1">
      <alignment horizontal="center" vertical="center" wrapText="1"/>
    </xf>
    <xf numFmtId="169" fontId="85" fillId="0" borderId="10" xfId="1" applyNumberFormat="1" applyFont="1" applyFill="1" applyBorder="1" applyAlignment="1">
      <alignment horizontal="center" vertical="center"/>
    </xf>
    <xf numFmtId="169" fontId="85" fillId="0" borderId="10" xfId="1" applyNumberFormat="1" applyFont="1" applyBorder="1" applyAlignment="1">
      <alignment horizontal="center" vertical="center"/>
    </xf>
    <xf numFmtId="169" fontId="85" fillId="0" borderId="0" xfId="1" applyNumberFormat="1" applyFont="1"/>
    <xf numFmtId="0" fontId="85" fillId="0" borderId="0" xfId="0" applyFont="1"/>
    <xf numFmtId="0" fontId="86" fillId="0" borderId="10" xfId="0" applyFont="1" applyBorder="1" applyAlignment="1">
      <alignment horizontal="left" vertical="center"/>
    </xf>
    <xf numFmtId="169" fontId="85" fillId="0" borderId="0" xfId="1" applyNumberFormat="1" applyFont="1" applyAlignment="1"/>
    <xf numFmtId="0" fontId="87" fillId="0" borderId="0" xfId="0" applyFont="1"/>
    <xf numFmtId="169" fontId="88" fillId="42" borderId="13" xfId="1" applyNumberFormat="1" applyFont="1" applyFill="1" applyBorder="1"/>
    <xf numFmtId="169" fontId="88" fillId="42" borderId="10" xfId="1" applyNumberFormat="1" applyFont="1" applyFill="1" applyBorder="1"/>
    <xf numFmtId="169" fontId="88" fillId="42" borderId="10" xfId="1" applyNumberFormat="1" applyFont="1" applyFill="1" applyBorder="1" applyAlignment="1"/>
    <xf numFmtId="169" fontId="88" fillId="0" borderId="0" xfId="1" applyNumberFormat="1" applyFont="1"/>
    <xf numFmtId="3" fontId="88" fillId="0" borderId="0" xfId="0" applyNumberFormat="1" applyFont="1"/>
    <xf numFmtId="0" fontId="88" fillId="0" borderId="0" xfId="0" applyFont="1"/>
    <xf numFmtId="169" fontId="84" fillId="36" borderId="22" xfId="1" applyNumberFormat="1" applyFont="1" applyFill="1" applyBorder="1"/>
    <xf numFmtId="169" fontId="86" fillId="0" borderId="0" xfId="1" applyNumberFormat="1" applyFont="1"/>
    <xf numFmtId="3" fontId="86" fillId="0" borderId="0" xfId="0" applyNumberFormat="1" applyFont="1"/>
    <xf numFmtId="169" fontId="0" fillId="0" borderId="0" xfId="1" applyNumberFormat="1" applyFont="1"/>
    <xf numFmtId="169" fontId="86" fillId="0" borderId="10" xfId="1" applyNumberFormat="1" applyFont="1" applyBorder="1"/>
    <xf numFmtId="0" fontId="0" fillId="0" borderId="21" xfId="0" applyBorder="1"/>
    <xf numFmtId="3" fontId="0" fillId="0" borderId="21" xfId="0" applyNumberFormat="1" applyBorder="1"/>
    <xf numFmtId="169" fontId="0" fillId="0" borderId="21" xfId="1" applyNumberFormat="1" applyFont="1" applyBorder="1"/>
    <xf numFmtId="3" fontId="86" fillId="0" borderId="21" xfId="0" applyNumberFormat="1" applyFont="1" applyBorder="1"/>
    <xf numFmtId="169" fontId="86" fillId="0" borderId="21" xfId="1" applyNumberFormat="1" applyFont="1" applyBorder="1"/>
    <xf numFmtId="41" fontId="0" fillId="0" borderId="0" xfId="51" applyFont="1" applyBorder="1"/>
    <xf numFmtId="3" fontId="0" fillId="0" borderId="0" xfId="0" applyNumberFormat="1"/>
    <xf numFmtId="169" fontId="0" fillId="0" borderId="0" xfId="1" applyNumberFormat="1" applyFont="1" applyBorder="1"/>
    <xf numFmtId="169" fontId="86" fillId="0" borderId="0" xfId="1" applyNumberFormat="1" applyFont="1" applyAlignment="1">
      <alignment horizontal="right"/>
    </xf>
    <xf numFmtId="182" fontId="89" fillId="0" borderId="0" xfId="1" applyNumberFormat="1" applyFont="1"/>
    <xf numFmtId="166" fontId="0" fillId="0" borderId="0" xfId="0" applyNumberFormat="1"/>
    <xf numFmtId="182" fontId="89" fillId="0" borderId="0" xfId="0" applyNumberFormat="1" applyFont="1"/>
    <xf numFmtId="0" fontId="88" fillId="42" borderId="13" xfId="0" applyFont="1" applyFill="1" applyBorder="1"/>
    <xf numFmtId="0" fontId="84" fillId="36" borderId="22" xfId="0" applyFont="1" applyFill="1" applyBorder="1"/>
    <xf numFmtId="0" fontId="61" fillId="0" borderId="0" xfId="0" applyFont="1" applyAlignment="1">
      <alignment horizontal="centerContinuous" vertical="center"/>
    </xf>
    <xf numFmtId="0" fontId="52" fillId="0" borderId="0" xfId="49" applyFont="1" applyAlignment="1">
      <alignment horizontal="centerContinuous"/>
    </xf>
    <xf numFmtId="0" fontId="52" fillId="0" borderId="0" xfId="49" applyFont="1" applyAlignment="1">
      <alignment horizontal="centerContinuous" wrapText="1"/>
    </xf>
    <xf numFmtId="41" fontId="61" fillId="0" borderId="10" xfId="51" applyFont="1" applyFill="1" applyBorder="1" applyAlignment="1">
      <alignment horizontal="center" vertical="center"/>
    </xf>
    <xf numFmtId="176" fontId="61" fillId="0" borderId="10" xfId="51" applyNumberFormat="1" applyFont="1" applyFill="1" applyBorder="1" applyAlignment="1">
      <alignment vertical="center"/>
    </xf>
    <xf numFmtId="41" fontId="56" fillId="0" borderId="10" xfId="51" applyFont="1" applyFill="1" applyBorder="1" applyAlignment="1">
      <alignment horizontal="center" vertical="center"/>
    </xf>
    <xf numFmtId="41" fontId="56" fillId="0" borderId="10" xfId="51" applyFont="1" applyFill="1" applyBorder="1" applyAlignment="1">
      <alignment vertical="center"/>
    </xf>
    <xf numFmtId="176" fontId="56" fillId="0" borderId="10" xfId="51" applyNumberFormat="1" applyFont="1" applyFill="1" applyBorder="1" applyAlignment="1">
      <alignment vertical="center"/>
    </xf>
    <xf numFmtId="0" fontId="63" fillId="0" borderId="0" xfId="49" applyFont="1" applyAlignment="1">
      <alignment wrapText="1"/>
    </xf>
    <xf numFmtId="41" fontId="56" fillId="0" borderId="10" xfId="51" applyFont="1" applyFill="1" applyBorder="1" applyAlignment="1">
      <alignment horizontal="right" vertical="center"/>
    </xf>
    <xf numFmtId="0" fontId="56" fillId="0" borderId="13" xfId="0" applyFont="1" applyBorder="1" applyAlignment="1">
      <alignment horizontal="center" vertical="center"/>
    </xf>
    <xf numFmtId="41" fontId="52" fillId="0" borderId="13" xfId="51" applyFont="1" applyFill="1" applyBorder="1" applyAlignment="1">
      <alignment horizontal="right" vertical="center" indent="1"/>
    </xf>
    <xf numFmtId="176" fontId="52" fillId="0" borderId="13" xfId="51" applyNumberFormat="1" applyFont="1" applyFill="1" applyBorder="1" applyAlignment="1">
      <alignment horizontal="right" vertical="center" wrapText="1"/>
    </xf>
    <xf numFmtId="0" fontId="52" fillId="0" borderId="15" xfId="0" applyFont="1" applyBorder="1" applyAlignment="1">
      <alignment vertical="center"/>
    </xf>
    <xf numFmtId="0" fontId="56" fillId="0" borderId="15" xfId="0" applyFont="1" applyBorder="1" applyAlignment="1">
      <alignment horizontal="center" vertical="center"/>
    </xf>
    <xf numFmtId="41" fontId="52" fillId="0" borderId="15" xfId="51" applyFont="1" applyFill="1" applyBorder="1" applyAlignment="1">
      <alignment horizontal="right" vertical="center" indent="1"/>
    </xf>
    <xf numFmtId="176" fontId="52" fillId="0" borderId="15" xfId="51" applyNumberFormat="1" applyFont="1" applyFill="1" applyBorder="1" applyAlignment="1">
      <alignment horizontal="right" vertical="center" wrapText="1"/>
    </xf>
    <xf numFmtId="0" fontId="54" fillId="0" borderId="13" xfId="0" applyFont="1" applyBorder="1" applyAlignment="1">
      <alignment vertical="center"/>
    </xf>
    <xf numFmtId="41" fontId="56" fillId="0" borderId="11" xfId="51" applyFont="1" applyFill="1" applyBorder="1" applyAlignment="1">
      <alignment horizontal="right" vertical="center"/>
    </xf>
    <xf numFmtId="41" fontId="52" fillId="0" borderId="10" xfId="51" applyFont="1" applyFill="1" applyBorder="1" applyAlignment="1">
      <alignment horizontal="right" vertical="center" wrapText="1"/>
    </xf>
    <xf numFmtId="41" fontId="52" fillId="0" borderId="10" xfId="51" applyFont="1" applyFill="1" applyBorder="1"/>
    <xf numFmtId="0" fontId="58" fillId="0" borderId="11" xfId="0" applyFont="1" applyBorder="1" applyAlignment="1">
      <alignment horizontal="left" vertical="center" wrapText="1" indent="1"/>
    </xf>
    <xf numFmtId="0" fontId="63" fillId="0" borderId="0" xfId="49" applyFont="1"/>
    <xf numFmtId="41" fontId="55" fillId="0" borderId="0" xfId="51" applyFont="1" applyFill="1" applyBorder="1" applyAlignment="1"/>
    <xf numFmtId="41" fontId="63" fillId="0" borderId="0" xfId="51" applyFont="1" applyFill="1" applyBorder="1" applyAlignment="1">
      <alignment wrapText="1"/>
    </xf>
    <xf numFmtId="0" fontId="59" fillId="0" borderId="11" xfId="0" applyFont="1" applyBorder="1" applyAlignment="1">
      <alignment horizontal="left" vertical="center" wrapText="1" indent="2"/>
    </xf>
    <xf numFmtId="169" fontId="59" fillId="0" borderId="10" xfId="1" applyNumberFormat="1" applyFont="1" applyFill="1" applyBorder="1" applyAlignment="1">
      <alignment horizontal="center" vertical="center" wrapText="1"/>
    </xf>
    <xf numFmtId="0" fontId="55" fillId="0" borderId="10" xfId="49" applyFont="1" applyBorder="1"/>
    <xf numFmtId="166" fontId="52" fillId="0" borderId="10" xfId="45" applyFont="1" applyFill="1" applyBorder="1"/>
    <xf numFmtId="0" fontId="52" fillId="0" borderId="10" xfId="49" applyFont="1" applyBorder="1"/>
    <xf numFmtId="166" fontId="55" fillId="0" borderId="10" xfId="45" applyFont="1" applyFill="1" applyBorder="1"/>
    <xf numFmtId="41" fontId="52" fillId="0" borderId="14" xfId="51" applyFont="1" applyBorder="1"/>
    <xf numFmtId="0" fontId="42" fillId="0" borderId="0" xfId="0" applyFont="1" applyAlignment="1">
      <alignment horizontal="center" vertical="center"/>
    </xf>
    <xf numFmtId="0" fontId="37" fillId="0" borderId="0" xfId="0" applyFont="1" applyAlignment="1">
      <alignment horizontal="center" vertical="center"/>
    </xf>
    <xf numFmtId="0" fontId="57" fillId="33" borderId="11" xfId="0" applyFont="1" applyFill="1" applyBorder="1" applyAlignment="1">
      <alignment horizontal="center" vertical="center"/>
    </xf>
    <xf numFmtId="0" fontId="57" fillId="33" borderId="20" xfId="0" applyFont="1" applyFill="1" applyBorder="1" applyAlignment="1">
      <alignment horizontal="center" vertical="center"/>
    </xf>
    <xf numFmtId="0" fontId="57" fillId="33" borderId="12" xfId="0" applyFont="1" applyFill="1" applyBorder="1" applyAlignment="1">
      <alignment horizontal="center" vertical="center"/>
    </xf>
    <xf numFmtId="0" fontId="57" fillId="34" borderId="10" xfId="46" applyFont="1" applyFill="1" applyBorder="1" applyAlignment="1">
      <alignment horizontal="center" vertical="center"/>
    </xf>
    <xf numFmtId="0" fontId="55" fillId="0" borderId="0" xfId="0" applyFont="1" applyAlignment="1">
      <alignment horizontal="center" vertical="center"/>
    </xf>
    <xf numFmtId="0" fontId="60" fillId="33" borderId="10" xfId="0" applyFont="1" applyFill="1" applyBorder="1" applyAlignment="1">
      <alignment horizontal="center" vertical="center"/>
    </xf>
    <xf numFmtId="0" fontId="48" fillId="0" borderId="0" xfId="0" applyFont="1" applyAlignment="1">
      <alignment horizontal="center" vertical="center"/>
    </xf>
    <xf numFmtId="0" fontId="54" fillId="0" borderId="0" xfId="0" applyFont="1" applyAlignment="1">
      <alignment horizontal="center" vertical="center"/>
    </xf>
    <xf numFmtId="0" fontId="52" fillId="0" borderId="0" xfId="0" applyFont="1" applyAlignment="1">
      <alignment horizontal="center" vertical="center"/>
    </xf>
    <xf numFmtId="0" fontId="58" fillId="0" borderId="23" xfId="0" applyFont="1" applyBorder="1" applyAlignment="1">
      <alignment horizontal="center" vertical="center"/>
    </xf>
    <xf numFmtId="0" fontId="58" fillId="0" borderId="26" xfId="0" applyFont="1" applyBorder="1" applyAlignment="1">
      <alignment horizontal="center" vertical="center"/>
    </xf>
    <xf numFmtId="0" fontId="58" fillId="0" borderId="19" xfId="0" applyFont="1" applyBorder="1" applyAlignment="1">
      <alignment horizontal="center" vertical="center"/>
    </xf>
    <xf numFmtId="0" fontId="58" fillId="0" borderId="24" xfId="0" applyFont="1" applyBorder="1" applyAlignment="1">
      <alignment horizontal="center" vertical="center"/>
    </xf>
    <xf numFmtId="0" fontId="55" fillId="0" borderId="0" xfId="0" applyFont="1" applyAlignment="1">
      <alignment horizontal="left" vertical="center"/>
    </xf>
    <xf numFmtId="3" fontId="69" fillId="0" borderId="0" xfId="0" applyNumberFormat="1" applyFont="1" applyAlignment="1">
      <alignment horizontal="left" wrapText="1"/>
    </xf>
    <xf numFmtId="0" fontId="52" fillId="0" borderId="0" xfId="0" applyFont="1" applyAlignment="1">
      <alignment horizontal="left"/>
    </xf>
    <xf numFmtId="0" fontId="55" fillId="0" borderId="0" xfId="0" applyFont="1" applyAlignment="1">
      <alignment horizontal="center" vertical="center" wrapText="1"/>
    </xf>
    <xf numFmtId="0" fontId="52" fillId="0" borderId="0" xfId="0" applyFont="1" applyAlignment="1">
      <alignment horizontal="left" indent="1"/>
    </xf>
    <xf numFmtId="0" fontId="57" fillId="33" borderId="10" xfId="0" applyFont="1" applyFill="1" applyBorder="1" applyAlignment="1">
      <alignment horizontal="center" vertical="center" wrapText="1"/>
    </xf>
    <xf numFmtId="170" fontId="55" fillId="0" borderId="0" xfId="44" applyFont="1" applyAlignment="1">
      <alignment horizontal="center"/>
    </xf>
    <xf numFmtId="0" fontId="55" fillId="0" borderId="0" xfId="0" applyFont="1" applyAlignment="1">
      <alignment horizontal="center"/>
    </xf>
    <xf numFmtId="0" fontId="57" fillId="33" borderId="10" xfId="0" applyFont="1" applyFill="1" applyBorder="1" applyAlignment="1">
      <alignment horizontal="center" vertical="center"/>
    </xf>
    <xf numFmtId="0" fontId="61" fillId="0" borderId="17" xfId="0" applyFont="1" applyBorder="1" applyAlignment="1">
      <alignment horizontal="left" vertical="center" wrapText="1"/>
    </xf>
    <xf numFmtId="0" fontId="61" fillId="0" borderId="0" xfId="0" applyFont="1" applyAlignment="1">
      <alignment horizontal="left" vertical="center" wrapText="1"/>
    </xf>
    <xf numFmtId="0" fontId="61" fillId="0" borderId="17" xfId="0" applyFont="1" applyBorder="1" applyAlignment="1">
      <alignment horizontal="center" vertical="center" wrapText="1"/>
    </xf>
    <xf numFmtId="0" fontId="61" fillId="0" borderId="0" xfId="0" applyFont="1" applyAlignment="1">
      <alignment horizontal="center" vertical="center" wrapText="1"/>
    </xf>
    <xf numFmtId="0" fontId="56" fillId="0" borderId="0" xfId="0" applyFont="1" applyAlignment="1">
      <alignment horizontal="left"/>
    </xf>
    <xf numFmtId="0" fontId="56" fillId="0" borderId="17" xfId="0" applyFont="1" applyBorder="1" applyAlignment="1">
      <alignment horizontal="left" vertical="center" wrapText="1"/>
    </xf>
    <xf numFmtId="0" fontId="56" fillId="0" borderId="0" xfId="0" applyFont="1" applyAlignment="1">
      <alignment horizontal="left" vertical="center" wrapText="1"/>
    </xf>
    <xf numFmtId="0" fontId="83" fillId="0" borderId="0" xfId="0" applyFont="1" applyAlignment="1">
      <alignment horizontal="left"/>
    </xf>
    <xf numFmtId="0" fontId="84" fillId="36" borderId="10" xfId="0" applyFont="1" applyFill="1" applyBorder="1" applyAlignment="1">
      <alignment horizontal="center" vertical="center"/>
    </xf>
    <xf numFmtId="0" fontId="84" fillId="36" borderId="10" xfId="0" applyFont="1" applyFill="1" applyBorder="1" applyAlignment="1">
      <alignment horizontal="center" vertical="center" wrapText="1"/>
    </xf>
    <xf numFmtId="0" fontId="85" fillId="37" borderId="11" xfId="0" applyFont="1" applyFill="1" applyBorder="1" applyAlignment="1">
      <alignment horizontal="center" vertical="center" wrapText="1"/>
    </xf>
    <xf numFmtId="0" fontId="85" fillId="37" borderId="20" xfId="0" applyFont="1" applyFill="1" applyBorder="1" applyAlignment="1">
      <alignment horizontal="center" vertical="center" wrapText="1"/>
    </xf>
    <xf numFmtId="0" fontId="85" fillId="37" borderId="12" xfId="0" applyFont="1" applyFill="1" applyBorder="1" applyAlignment="1">
      <alignment horizontal="center" vertical="center" wrapText="1"/>
    </xf>
    <xf numFmtId="0" fontId="85" fillId="38" borderId="11" xfId="0" applyFont="1" applyFill="1" applyBorder="1" applyAlignment="1">
      <alignment horizontal="center" vertical="center" wrapText="1"/>
    </xf>
    <xf numFmtId="0" fontId="85" fillId="38" borderId="20" xfId="0" applyFont="1" applyFill="1" applyBorder="1" applyAlignment="1">
      <alignment horizontal="center" vertical="center" wrapText="1"/>
    </xf>
    <xf numFmtId="0" fontId="85" fillId="38" borderId="12" xfId="0" applyFont="1" applyFill="1" applyBorder="1" applyAlignment="1">
      <alignment horizontal="center" vertical="center" wrapText="1"/>
    </xf>
    <xf numFmtId="0" fontId="85" fillId="39" borderId="11" xfId="0" applyFont="1" applyFill="1" applyBorder="1" applyAlignment="1">
      <alignment horizontal="center" vertical="center" wrapText="1"/>
    </xf>
    <xf numFmtId="0" fontId="85" fillId="39" borderId="20" xfId="0" applyFont="1" applyFill="1" applyBorder="1" applyAlignment="1">
      <alignment horizontal="center" vertical="center" wrapText="1"/>
    </xf>
    <xf numFmtId="0" fontId="85" fillId="39" borderId="12" xfId="0" applyFont="1" applyFill="1" applyBorder="1" applyAlignment="1">
      <alignment horizontal="center" vertical="center" wrapText="1"/>
    </xf>
    <xf numFmtId="0" fontId="86" fillId="40" borderId="13" xfId="0" applyFont="1" applyFill="1" applyBorder="1" applyAlignment="1">
      <alignment horizontal="center" vertical="center" wrapText="1"/>
    </xf>
    <xf numFmtId="0" fontId="86" fillId="40" borderId="15" xfId="0" applyFont="1" applyFill="1" applyBorder="1" applyAlignment="1">
      <alignment horizontal="center" vertical="center" wrapText="1"/>
    </xf>
    <xf numFmtId="0" fontId="86" fillId="41" borderId="10" xfId="0" applyFont="1" applyFill="1" applyBorder="1" applyAlignment="1">
      <alignment horizontal="center" vertical="center" wrapText="1"/>
    </xf>
    <xf numFmtId="0" fontId="56" fillId="0" borderId="0" xfId="0" applyFont="1" applyAlignment="1">
      <alignment horizontal="justify" vertical="center" wrapText="1"/>
    </xf>
    <xf numFmtId="0" fontId="61" fillId="0" borderId="0" xfId="0" applyFont="1" applyAlignment="1">
      <alignment horizontal="center" vertical="center"/>
    </xf>
    <xf numFmtId="0" fontId="56" fillId="0" borderId="0" xfId="0" applyFont="1" applyAlignment="1">
      <alignment horizontal="center" vertical="center"/>
    </xf>
    <xf numFmtId="0" fontId="78" fillId="0" borderId="0" xfId="0" applyFont="1" applyAlignment="1">
      <alignment horizontal="center" vertical="top"/>
    </xf>
    <xf numFmtId="0" fontId="56" fillId="0" borderId="0" xfId="0" applyFont="1" applyAlignment="1">
      <alignment horizontal="left" vertical="center"/>
    </xf>
    <xf numFmtId="0" fontId="57" fillId="34" borderId="10" xfId="0" applyFont="1" applyFill="1" applyBorder="1" applyAlignment="1">
      <alignment horizontal="center" vertical="center" wrapText="1"/>
    </xf>
    <xf numFmtId="0" fontId="57" fillId="34" borderId="13" xfId="0" applyFont="1" applyFill="1" applyBorder="1" applyAlignment="1">
      <alignment horizontal="center" vertical="center" wrapText="1"/>
    </xf>
    <xf numFmtId="0" fontId="57" fillId="34" borderId="15" xfId="0" applyFont="1" applyFill="1" applyBorder="1" applyAlignment="1">
      <alignment horizontal="center" vertical="center" wrapText="1"/>
    </xf>
    <xf numFmtId="0" fontId="57" fillId="34" borderId="13" xfId="0" applyFont="1" applyFill="1" applyBorder="1" applyAlignment="1">
      <alignment horizontal="center" vertical="center"/>
    </xf>
    <xf numFmtId="0" fontId="57" fillId="34" borderId="15" xfId="0" applyFont="1" applyFill="1" applyBorder="1" applyAlignment="1">
      <alignment horizontal="center" vertical="center"/>
    </xf>
    <xf numFmtId="0" fontId="57" fillId="34" borderId="11" xfId="0" applyFont="1" applyFill="1" applyBorder="1" applyAlignment="1">
      <alignment horizontal="center" vertical="center"/>
    </xf>
    <xf numFmtId="0" fontId="57" fillId="34" borderId="20" xfId="0" applyFont="1" applyFill="1" applyBorder="1" applyAlignment="1">
      <alignment horizontal="center" vertical="center"/>
    </xf>
    <xf numFmtId="0" fontId="57" fillId="34" borderId="12" xfId="0" applyFont="1" applyFill="1" applyBorder="1" applyAlignment="1">
      <alignment horizontal="center" vertical="center"/>
    </xf>
    <xf numFmtId="0" fontId="59" fillId="0" borderId="0" xfId="0" applyFont="1" applyAlignment="1">
      <alignment horizontal="left" vertical="center" wrapText="1"/>
    </xf>
    <xf numFmtId="177" fontId="57" fillId="34" borderId="11" xfId="49" applyNumberFormat="1" applyFont="1" applyFill="1" applyBorder="1" applyAlignment="1">
      <alignment horizontal="center" vertical="center" wrapText="1"/>
    </xf>
    <xf numFmtId="177" fontId="57" fillId="34" borderId="20" xfId="49" applyNumberFormat="1" applyFont="1" applyFill="1" applyBorder="1" applyAlignment="1">
      <alignment horizontal="center" vertical="center" wrapText="1"/>
    </xf>
    <xf numFmtId="177" fontId="57" fillId="34" borderId="12" xfId="49" applyNumberFormat="1" applyFont="1" applyFill="1" applyBorder="1" applyAlignment="1">
      <alignment horizontal="center" vertical="center" wrapText="1"/>
    </xf>
  </cellXfs>
  <cellStyles count="340">
    <cellStyle name="          _x000d__x000a_386grabber=VGA.3GR_x000d__x000a_" xfId="61" xr:uid="{00000000-0005-0000-0000-000000000000}"/>
    <cellStyle name="          _x000d__x000a_386grabber=VGA.3GR_x000d__x000a_ 2" xfId="316" xr:uid="{F54D2B50-C8C7-43C6-8A3E-62E6688FA47E}"/>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70" xr:uid="{00000000-0005-0000-0000-00001E000000}"/>
    <cellStyle name="Comma [0] 2 2" xfId="72" xr:uid="{00000000-0005-0000-0000-00001F000000}"/>
    <cellStyle name="Comma [0] 2 2 2" xfId="103" xr:uid="{00000000-0005-0000-0000-000020000000}"/>
    <cellStyle name="Comma [0] 2 2 2 2" xfId="198" xr:uid="{00000000-0005-0000-0000-000021000000}"/>
    <cellStyle name="Comma [0] 2 2 2 2 2" xfId="299" xr:uid="{D8F6C0B4-9C5B-4537-A1C8-06590BE6AA67}"/>
    <cellStyle name="Comma [0] 2 2 2 3" xfId="151" xr:uid="{00000000-0005-0000-0000-000022000000}"/>
    <cellStyle name="Comma [0] 2 2 2 3 2" xfId="257" xr:uid="{9B1BCA4F-96FD-4B8F-B317-562B521C2DDD}"/>
    <cellStyle name="Comma [0] 2 2 2 4" xfId="230" xr:uid="{F066D948-6A0F-429C-AB0D-8E1770CEA983}"/>
    <cellStyle name="Comma [0] 2 2 3" xfId="185" xr:uid="{00000000-0005-0000-0000-000023000000}"/>
    <cellStyle name="Comma [0] 2 2 3 2" xfId="289" xr:uid="{3A501BA3-6825-4719-815A-395A2FD1CB1A}"/>
    <cellStyle name="Comma [0] 2 2 4" xfId="173" xr:uid="{00000000-0005-0000-0000-000024000000}"/>
    <cellStyle name="Comma [0] 2 2 4 2" xfId="278" xr:uid="{09BFC246-2339-4B89-9EED-F38E0841659A}"/>
    <cellStyle name="Comma [0] 2 2 5" xfId="141" xr:uid="{00000000-0005-0000-0000-000025000000}"/>
    <cellStyle name="Comma [0] 2 2 5 2" xfId="247" xr:uid="{0E500BFA-C849-483D-ABC3-8025FF0BB617}"/>
    <cellStyle name="Comma [0] 2 2 6" xfId="218" xr:uid="{ECD128BB-7222-4380-8604-CEB8A0769ED2}"/>
    <cellStyle name="Comma [0] 2 3" xfId="102" xr:uid="{00000000-0005-0000-0000-000026000000}"/>
    <cellStyle name="Comma [0] 2 3 2" xfId="197" xr:uid="{00000000-0005-0000-0000-000027000000}"/>
    <cellStyle name="Comma [0] 2 3 2 2" xfId="298" xr:uid="{ED87595D-ECDA-4D5F-81DC-E2CD59867816}"/>
    <cellStyle name="Comma [0] 2 3 3" xfId="150" xr:uid="{00000000-0005-0000-0000-000028000000}"/>
    <cellStyle name="Comma [0] 2 3 3 2" xfId="256" xr:uid="{7925824C-D3E1-470F-BC8E-A6790C61565E}"/>
    <cellStyle name="Comma [0] 2 3 4" xfId="229" xr:uid="{EFB7DE92-37A6-4636-B5C0-D2C013FBE23E}"/>
    <cellStyle name="Comma [0] 2 4" xfId="138" xr:uid="{00000000-0005-0000-0000-000029000000}"/>
    <cellStyle name="Comma [0] 2 5" xfId="172" xr:uid="{00000000-0005-0000-0000-00002A000000}"/>
    <cellStyle name="Comma [0] 2 5 2" xfId="277" xr:uid="{4DB4F7EE-34BC-4FC4-BDBC-B245E4E4549D}"/>
    <cellStyle name="Comma [0] 2 6" xfId="217" xr:uid="{917A1EE9-6939-4D6B-A745-C3AE2EEE79F7}"/>
    <cellStyle name="Comma 2" xfId="50" xr:uid="{00000000-0005-0000-0000-00002B000000}"/>
    <cellStyle name="Comma 2 2" xfId="55" xr:uid="{00000000-0005-0000-0000-00002C000000}"/>
    <cellStyle name="Comma 2 2 2" xfId="90" xr:uid="{00000000-0005-0000-0000-00002D000000}"/>
    <cellStyle name="Comma 2 2 2 2" xfId="108" xr:uid="{00000000-0005-0000-0000-00002E000000}"/>
    <cellStyle name="Comma 2 2 2 2 2" xfId="203" xr:uid="{00000000-0005-0000-0000-00002F000000}"/>
    <cellStyle name="Comma 2 2 2 2 2 2" xfId="304" xr:uid="{6E8A8A3D-F157-46C2-916D-24DBAAF01B84}"/>
    <cellStyle name="Comma 2 2 2 2 3" xfId="156" xr:uid="{00000000-0005-0000-0000-000030000000}"/>
    <cellStyle name="Comma 2 2 2 2 3 2" xfId="262" xr:uid="{A3C5FAF5-2D05-46D6-AFCE-FE8F827E5962}"/>
    <cellStyle name="Comma 2 2 2 2 4" xfId="235" xr:uid="{1F671366-614E-455C-8E17-1BFC3186D9B1}"/>
    <cellStyle name="Comma 2 2 2 3" xfId="189" xr:uid="{00000000-0005-0000-0000-000031000000}"/>
    <cellStyle name="Comma 2 2 2 3 2" xfId="293" xr:uid="{0835710B-1A99-45BB-B9A3-68DE662F48C7}"/>
    <cellStyle name="Comma 2 2 2 4" xfId="178" xr:uid="{00000000-0005-0000-0000-000032000000}"/>
    <cellStyle name="Comma 2 2 2 4 2" xfId="283" xr:uid="{381B7AEF-CEA2-4C2F-B700-17402A0F9697}"/>
    <cellStyle name="Comma 2 2 2 5" xfId="145" xr:uid="{00000000-0005-0000-0000-000033000000}"/>
    <cellStyle name="Comma 2 2 2 5 2" xfId="251" xr:uid="{C732E66D-9B1E-44B4-8F8C-E2619BDD4099}"/>
    <cellStyle name="Comma 2 2 2 6" xfId="224" xr:uid="{790C724F-81EC-4743-AB1C-21C60608CC12}"/>
    <cellStyle name="Comma 2 2 3" xfId="106" xr:uid="{00000000-0005-0000-0000-000034000000}"/>
    <cellStyle name="Comma 2 2 3 2" xfId="201" xr:uid="{00000000-0005-0000-0000-000035000000}"/>
    <cellStyle name="Comma 2 2 3 2 2" xfId="302" xr:uid="{F8A2D356-2276-4CA2-93A7-627C08AE7B53}"/>
    <cellStyle name="Comma 2 2 3 3" xfId="154" xr:uid="{00000000-0005-0000-0000-000036000000}"/>
    <cellStyle name="Comma 2 2 3 3 2" xfId="260" xr:uid="{EEF25294-3626-4291-919A-A90AC4FE8A3E}"/>
    <cellStyle name="Comma 2 2 3 4" xfId="233" xr:uid="{94928F37-0B7B-46F1-9F75-A620CE028794}"/>
    <cellStyle name="Comma 2 2 4" xfId="134" xr:uid="{00000000-0005-0000-0000-000037000000}"/>
    <cellStyle name="Comma 2 2 5" xfId="176" xr:uid="{00000000-0005-0000-0000-000038000000}"/>
    <cellStyle name="Comma 2 2 5 2" xfId="281" xr:uid="{16E31B89-5A0C-4FF2-9A54-BAA345A95CE3}"/>
    <cellStyle name="Comma 2 2 6" xfId="87" xr:uid="{00000000-0005-0000-0000-000039000000}"/>
    <cellStyle name="Comma 2 2 7" xfId="221" xr:uid="{3DAFF674-6BE6-4772-90CC-CD8C02E8A18E}"/>
    <cellStyle name="Comma 2 3" xfId="104" xr:uid="{00000000-0005-0000-0000-00003A000000}"/>
    <cellStyle name="Comma 2 3 2" xfId="199" xr:uid="{00000000-0005-0000-0000-00003B000000}"/>
    <cellStyle name="Comma 2 3 2 2" xfId="300" xr:uid="{4AA95F65-297A-4935-8C2A-A805018B3938}"/>
    <cellStyle name="Comma 2 3 3" xfId="152" xr:uid="{00000000-0005-0000-0000-00003C000000}"/>
    <cellStyle name="Comma 2 3 3 2" xfId="258" xr:uid="{AB7B6F1B-84A4-426F-B603-9A80383FEE29}"/>
    <cellStyle name="Comma 2 3 4" xfId="231" xr:uid="{AF2F59B7-431E-40E9-89D3-37D13C72D58D}"/>
    <cellStyle name="Comma 2 4" xfId="186" xr:uid="{00000000-0005-0000-0000-00003D000000}"/>
    <cellStyle name="Comma 2 4 2" xfId="290" xr:uid="{9331C7CA-F45C-467A-A3FA-6940B8C4EB27}"/>
    <cellStyle name="Comma 2 5" xfId="174" xr:uid="{00000000-0005-0000-0000-00003E000000}"/>
    <cellStyle name="Comma 2 5 2" xfId="279" xr:uid="{969A4956-9778-4630-ADB2-454BEE43BF5D}"/>
    <cellStyle name="Comma 2 6" xfId="142" xr:uid="{00000000-0005-0000-0000-00003F000000}"/>
    <cellStyle name="Comma 2 6 2" xfId="248" xr:uid="{862F28BD-7468-44D4-92B2-74A29FF719F5}"/>
    <cellStyle name="Comma 2 7" xfId="73" xr:uid="{00000000-0005-0000-0000-000040000000}"/>
    <cellStyle name="Comma 2 7 2" xfId="219" xr:uid="{DBD63FDB-4388-4CD5-AD87-AD7F1277B2F8}"/>
    <cellStyle name="Comma 2 8" xfId="324" xr:uid="{70814422-7BC6-4931-AE28-3E16BA4A9BEB}"/>
    <cellStyle name="Comma 3" xfId="83" xr:uid="{00000000-0005-0000-0000-000041000000}"/>
    <cellStyle name="Comma 3 2" xfId="123" xr:uid="{00000000-0005-0000-0000-000042000000}"/>
    <cellStyle name="Comma 4" xfId="84" xr:uid="{00000000-0005-0000-0000-000043000000}"/>
    <cellStyle name="Comma 4 2" xfId="124" xr:uid="{00000000-0005-0000-0000-000044000000}"/>
    <cellStyle name="Comma 5" xfId="71" xr:uid="{00000000-0005-0000-0000-000045000000}"/>
    <cellStyle name="Comma 5 2" xfId="121" xr:uid="{00000000-0005-0000-0000-000046000000}"/>
    <cellStyle name="Comma 6" xfId="80" xr:uid="{00000000-0005-0000-0000-000047000000}"/>
    <cellStyle name="Comma 6 2" xfId="122" xr:uid="{00000000-0005-0000-0000-000048000000}"/>
    <cellStyle name="Comma 7" xfId="85" xr:uid="{00000000-0005-0000-0000-000049000000}"/>
    <cellStyle name="Comma 7 2" xfId="125" xr:uid="{00000000-0005-0000-0000-00004A000000}"/>
    <cellStyle name="Comma 8" xfId="86" xr:uid="{00000000-0005-0000-0000-00004B000000}"/>
    <cellStyle name="Comma 8 2" xfId="126" xr:uid="{00000000-0005-0000-0000-00004C0000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10" xfId="88" xr:uid="{00000000-0005-0000-0000-000056000000}"/>
    <cellStyle name="Millares [0] 10 2" xfId="222" xr:uid="{D26917C6-9E9F-487B-B43C-671930108E7D}"/>
    <cellStyle name="Millares [0] 10 3" xfId="322" xr:uid="{48397C8D-71FA-498B-8F7B-0034E3586C52}"/>
    <cellStyle name="Millares [0] 11" xfId="59" xr:uid="{00000000-0005-0000-0000-000057000000}"/>
    <cellStyle name="Millares [0] 12" xfId="215" xr:uid="{99344394-E4E7-4DB0-9F6A-C6C0FE62949D}"/>
    <cellStyle name="Millares [0] 2" xfId="45" xr:uid="{00000000-0005-0000-0000-000058000000}"/>
    <cellStyle name="Millares [0] 2 2" xfId="54" xr:uid="{00000000-0005-0000-0000-000059000000}"/>
    <cellStyle name="Millares [0] 2 2 2" xfId="111" xr:uid="{00000000-0005-0000-0000-00005A000000}"/>
    <cellStyle name="Millares [0] 2 2 2 2" xfId="206" xr:uid="{00000000-0005-0000-0000-00005B000000}"/>
    <cellStyle name="Millares [0] 2 2 2 2 2" xfId="307" xr:uid="{BAA4827E-8E00-4153-A088-A691BF2DE3C0}"/>
    <cellStyle name="Millares [0] 2 2 2 3" xfId="159" xr:uid="{00000000-0005-0000-0000-00005C000000}"/>
    <cellStyle name="Millares [0] 2 2 2 3 2" xfId="265" xr:uid="{89CAC1EB-003D-4F65-ADB6-7F917F6C634C}"/>
    <cellStyle name="Millares [0] 2 2 2 4" xfId="238" xr:uid="{1BE74BEE-5B2A-4399-8DFE-AA22C78F9040}"/>
    <cellStyle name="Millares [0] 2 2 3" xfId="194" xr:uid="{00000000-0005-0000-0000-00005D000000}"/>
    <cellStyle name="Millares [0] 2 2 3 2" xfId="296" xr:uid="{3243552F-421E-4891-B15E-F1371332458A}"/>
    <cellStyle name="Millares [0] 2 2 4" xfId="148" xr:uid="{00000000-0005-0000-0000-00005E000000}"/>
    <cellStyle name="Millares [0] 2 2 4 2" xfId="254" xr:uid="{72256022-002E-437C-879F-133CF81BA4B4}"/>
    <cellStyle name="Millares [0] 2 2 5" xfId="100" xr:uid="{00000000-0005-0000-0000-00005F000000}"/>
    <cellStyle name="Millares [0] 2 2 6" xfId="227" xr:uid="{5A2EF6ED-0B1B-462E-88ED-47D0683229CB}"/>
    <cellStyle name="Millares [0] 2 3" xfId="135" xr:uid="{00000000-0005-0000-0000-000060000000}"/>
    <cellStyle name="Millares [0] 2 4" xfId="168" xr:uid="{00000000-0005-0000-0000-000061000000}"/>
    <cellStyle name="Millares [0] 2 4 2" xfId="274" xr:uid="{ABF5FD1D-0102-46D1-A8E9-903ECEB1FABD}"/>
    <cellStyle name="Millares [0] 2 5" xfId="89" xr:uid="{00000000-0005-0000-0000-000062000000}"/>
    <cellStyle name="Millares [0] 2 5 2" xfId="223" xr:uid="{DC6D671B-811A-4B6A-B998-52890DD3D46E}"/>
    <cellStyle name="Millares [0] 2 6" xfId="323" xr:uid="{63D2C351-0431-4CE9-A0AF-996DD05B7EC7}"/>
    <cellStyle name="Millares [0] 3" xfId="56" xr:uid="{00000000-0005-0000-0000-000063000000}"/>
    <cellStyle name="Millares [0] 3 2" xfId="110" xr:uid="{00000000-0005-0000-0000-000064000000}"/>
    <cellStyle name="Millares [0] 3 2 2" xfId="205" xr:uid="{00000000-0005-0000-0000-000065000000}"/>
    <cellStyle name="Millares [0] 3 2 2 2" xfId="306" xr:uid="{92113C0B-4D84-4E4B-9F7D-6EA914308309}"/>
    <cellStyle name="Millares [0] 3 2 3" xfId="158" xr:uid="{00000000-0005-0000-0000-000066000000}"/>
    <cellStyle name="Millares [0] 3 2 3 2" xfId="264" xr:uid="{7C3D65A8-74EC-48A0-B097-29CAF2830D16}"/>
    <cellStyle name="Millares [0] 3 2 4" xfId="237" xr:uid="{1D198660-229B-40CA-AD12-C060DD8C9484}"/>
    <cellStyle name="Millares [0] 3 3" xfId="193" xr:uid="{00000000-0005-0000-0000-000067000000}"/>
    <cellStyle name="Millares [0] 3 3 2" xfId="295" xr:uid="{E45D31E0-03D9-493A-88AF-0187002C16DA}"/>
    <cellStyle name="Millares [0] 3 4" xfId="177" xr:uid="{00000000-0005-0000-0000-000068000000}"/>
    <cellStyle name="Millares [0] 3 4 2" xfId="282" xr:uid="{F763AF13-1DCA-4B23-AF9E-222979589A99}"/>
    <cellStyle name="Millares [0] 3 5" xfId="147" xr:uid="{00000000-0005-0000-0000-000069000000}"/>
    <cellStyle name="Millares [0] 3 5 2" xfId="253" xr:uid="{621B4A90-BD23-4898-906F-AC5C5545EF4E}"/>
    <cellStyle name="Millares [0] 3 6" xfId="98" xr:uid="{00000000-0005-0000-0000-00006A000000}"/>
    <cellStyle name="Millares [0] 3 6 2" xfId="226" xr:uid="{84BAAFB0-2368-456B-8C29-DF1782874EC0}"/>
    <cellStyle name="Millares [0] 3 7" xfId="62" xr:uid="{00000000-0005-0000-0000-00006B000000}"/>
    <cellStyle name="Millares [0] 3 7 2" xfId="326" xr:uid="{C44E6F40-5C04-4DD2-800B-3EDA76AFC16C}"/>
    <cellStyle name="Millares [0] 4" xfId="107" xr:uid="{00000000-0005-0000-0000-00006C000000}"/>
    <cellStyle name="Millares [0] 4 2" xfId="202" xr:uid="{00000000-0005-0000-0000-00006D000000}"/>
    <cellStyle name="Millares [0] 4 2 2" xfId="303" xr:uid="{F3BB06CE-A283-49C5-B211-EDAE32D9703A}"/>
    <cellStyle name="Millares [0] 4 3" xfId="181" xr:uid="{00000000-0005-0000-0000-00006E000000}"/>
    <cellStyle name="Millares [0] 4 3 2" xfId="286" xr:uid="{881E4D3E-2260-476E-ADE0-A469D533E62D}"/>
    <cellStyle name="Millares [0] 4 4" xfId="155" xr:uid="{00000000-0005-0000-0000-00006F000000}"/>
    <cellStyle name="Millares [0] 4 4 2" xfId="261" xr:uid="{9D4EF0BE-589E-4CA2-9F78-D021BD1E2C05}"/>
    <cellStyle name="Millares [0] 4 5" xfId="234" xr:uid="{290E8CDC-207D-42BB-9D4D-AEA96795A77B}"/>
    <cellStyle name="Millares [0] 5" xfId="117" xr:uid="{00000000-0005-0000-0000-000070000000}"/>
    <cellStyle name="Millares [0] 5 2" xfId="207" xr:uid="{00000000-0005-0000-0000-000071000000}"/>
    <cellStyle name="Millares [0] 5 2 2" xfId="308" xr:uid="{0B4DC058-B150-4B56-90B1-4966E14FA256}"/>
    <cellStyle name="Millares [0] 5 3" xfId="169" xr:uid="{00000000-0005-0000-0000-000072000000}"/>
    <cellStyle name="Millares [0] 5 3 2" xfId="275" xr:uid="{8E80F9FB-88FD-449A-B819-3DDB028E0587}"/>
    <cellStyle name="Millares [0] 5 4" xfId="161" xr:uid="{00000000-0005-0000-0000-000073000000}"/>
    <cellStyle name="Millares [0] 5 4 2" xfId="267" xr:uid="{79D71F3D-B5EF-413C-B4FD-7A19A3A6F0A6}"/>
    <cellStyle name="Millares [0] 5 5" xfId="239" xr:uid="{1F31BEE9-2713-45CD-AA35-B3A0EA72585C}"/>
    <cellStyle name="Millares [0] 6" xfId="130" xr:uid="{00000000-0005-0000-0000-000074000000}"/>
    <cellStyle name="Millares [0] 6 2" xfId="212" xr:uid="{00000000-0005-0000-0000-000075000000}"/>
    <cellStyle name="Millares [0] 6 2 2" xfId="313" xr:uid="{090297E3-7FEE-4B23-9BCB-B3DE2DDF20D2}"/>
    <cellStyle name="Millares [0] 6 3" xfId="182" xr:uid="{00000000-0005-0000-0000-000076000000}"/>
    <cellStyle name="Millares [0] 6 3 2" xfId="287" xr:uid="{04ECDC5D-973C-4C21-A1BA-3D4ED9D8C501}"/>
    <cellStyle name="Millares [0] 6 4" xfId="166" xr:uid="{00000000-0005-0000-0000-000077000000}"/>
    <cellStyle name="Millares [0] 6 4 2" xfId="272" xr:uid="{AB008AA4-B55A-42E8-998A-57C88D1FB186}"/>
    <cellStyle name="Millares [0] 6 5" xfId="244" xr:uid="{52EE4DD8-85AD-453B-872B-EDDC1B78A872}"/>
    <cellStyle name="Millares [0] 7" xfId="116" xr:uid="{00000000-0005-0000-0000-000078000000}"/>
    <cellStyle name="Millares [0] 8" xfId="188" xr:uid="{00000000-0005-0000-0000-000079000000}"/>
    <cellStyle name="Millares [0] 8 2" xfId="292" xr:uid="{B5036CDC-6C17-44A0-8B65-075010CF6C22}"/>
    <cellStyle name="Millares [0] 9" xfId="144" xr:uid="{00000000-0005-0000-0000-00007A000000}"/>
    <cellStyle name="Millares [0] 9 2" xfId="250" xr:uid="{5377506E-34B3-4EFC-8FA9-CC6C146EABA7}"/>
    <cellStyle name="Millares 10" xfId="113" xr:uid="{00000000-0005-0000-0000-00007B000000}"/>
    <cellStyle name="Millares 10 2" xfId="133" xr:uid="{00000000-0005-0000-0000-00007C000000}"/>
    <cellStyle name="Millares 11" xfId="139" xr:uid="{00000000-0005-0000-0000-00007D000000}"/>
    <cellStyle name="Millares 11 2" xfId="213" xr:uid="{00000000-0005-0000-0000-00007E000000}"/>
    <cellStyle name="Millares 11 2 2" xfId="314" xr:uid="{4F38B849-0E5F-409A-BBAB-7820CA440260}"/>
    <cellStyle name="Millares 11 3" xfId="167" xr:uid="{00000000-0005-0000-0000-00007F000000}"/>
    <cellStyle name="Millares 11 3 2" xfId="273" xr:uid="{F725AF24-7E5E-45AB-ADBF-07D11C5FF8C5}"/>
    <cellStyle name="Millares 11 4" xfId="245" xr:uid="{B15448DF-1713-4408-885E-D0AA43FEE305}"/>
    <cellStyle name="Millares 12" xfId="114" xr:uid="{00000000-0005-0000-0000-000080000000}"/>
    <cellStyle name="Millares 13" xfId="184" xr:uid="{00000000-0005-0000-0000-000081000000}"/>
    <cellStyle name="Millares 13 2" xfId="288" xr:uid="{18D9E2C7-3F5D-4181-B2A5-E6D54720CB85}"/>
    <cellStyle name="Millares 14" xfId="183" xr:uid="{00000000-0005-0000-0000-000082000000}"/>
    <cellStyle name="Millares 15" xfId="170" xr:uid="{00000000-0005-0000-0000-000083000000}"/>
    <cellStyle name="Millares 16" xfId="140" xr:uid="{00000000-0005-0000-0000-000084000000}"/>
    <cellStyle name="Millares 16 2" xfId="246" xr:uid="{15314830-31D1-467E-86E5-DDBA0EA20003}"/>
    <cellStyle name="Millares 17" xfId="160" xr:uid="{00000000-0005-0000-0000-000085000000}"/>
    <cellStyle name="Millares 17 2" xfId="266" xr:uid="{6F072DDD-93CD-4C61-A6A6-A7090DA12463}"/>
    <cellStyle name="Millares 18" xfId="69" xr:uid="{00000000-0005-0000-0000-000086000000}"/>
    <cellStyle name="Millares 18 2" xfId="216" xr:uid="{446282E4-7708-487D-93EF-593C6016615C}"/>
    <cellStyle name="Millares 19" xfId="315" xr:uid="{588D0287-2E30-401E-948F-FA4E54DAC134}"/>
    <cellStyle name="Millares 19 2" xfId="95" xr:uid="{00000000-0005-0000-0000-000087000000}"/>
    <cellStyle name="Millares 19 2 2" xfId="109" xr:uid="{00000000-0005-0000-0000-000088000000}"/>
    <cellStyle name="Millares 19 2 2 2" xfId="204" xr:uid="{00000000-0005-0000-0000-000089000000}"/>
    <cellStyle name="Millares 19 2 2 2 2" xfId="305" xr:uid="{3464422F-87C3-438F-A963-7E7B009B8337}"/>
    <cellStyle name="Millares 19 2 2 3" xfId="157" xr:uid="{00000000-0005-0000-0000-00008A000000}"/>
    <cellStyle name="Millares 19 2 2 3 2" xfId="263" xr:uid="{D7DFCB55-A299-43BC-9FBD-8D2BB8210CD2}"/>
    <cellStyle name="Millares 19 2 2 4" xfId="236" xr:uid="{163EC14B-2B56-4A0F-B53D-13D47BEA2F31}"/>
    <cellStyle name="Millares 19 2 3" xfId="192" xr:uid="{00000000-0005-0000-0000-00008B000000}"/>
    <cellStyle name="Millares 19 2 3 2" xfId="294" xr:uid="{37A4362C-7C32-47F1-845D-09EBF48418CC}"/>
    <cellStyle name="Millares 19 2 4" xfId="146" xr:uid="{00000000-0005-0000-0000-00008C000000}"/>
    <cellStyle name="Millares 19 2 4 2" xfId="252" xr:uid="{648FDB2E-97C5-42BF-BFB9-6A62A37547AF}"/>
    <cellStyle name="Millares 19 2 5" xfId="225" xr:uid="{E892BF56-2B2F-46E5-8B1E-B0F2002F33CB}"/>
    <cellStyle name="Millares 2" xfId="52" xr:uid="{00000000-0005-0000-0000-00008D000000}"/>
    <cellStyle name="Millares 2 2" xfId="75" xr:uid="{00000000-0005-0000-0000-00008E000000}"/>
    <cellStyle name="Millares 2 2 2" xfId="105" xr:uid="{00000000-0005-0000-0000-00008F000000}"/>
    <cellStyle name="Millares 2 2 2 2" xfId="200" xr:uid="{00000000-0005-0000-0000-000090000000}"/>
    <cellStyle name="Millares 2 2 2 2 2" xfId="301" xr:uid="{F382E3AB-51B4-4A7D-99EC-5E7BDE403BF9}"/>
    <cellStyle name="Millares 2 2 2 3" xfId="153" xr:uid="{00000000-0005-0000-0000-000091000000}"/>
    <cellStyle name="Millares 2 2 2 3 2" xfId="259" xr:uid="{BF6FE3C6-9F3B-4BD9-AB01-E72A029BFCE3}"/>
    <cellStyle name="Millares 2 2 2 4" xfId="232" xr:uid="{72BAADC7-F76E-4C34-BC11-3CA83BCE95B1}"/>
    <cellStyle name="Millares 2 2 3" xfId="187" xr:uid="{00000000-0005-0000-0000-000092000000}"/>
    <cellStyle name="Millares 2 2 3 2" xfId="291" xr:uid="{5D9FC505-53DF-44C3-998D-B843CD3F77D8}"/>
    <cellStyle name="Millares 2 2 4" xfId="175" xr:uid="{00000000-0005-0000-0000-000093000000}"/>
    <cellStyle name="Millares 2 2 4 2" xfId="280" xr:uid="{EF4548F4-02DA-44E6-8036-0FC0B83048AD}"/>
    <cellStyle name="Millares 2 2 5" xfId="143" xr:uid="{00000000-0005-0000-0000-000094000000}"/>
    <cellStyle name="Millares 2 2 5 2" xfId="249" xr:uid="{B836873C-43C2-4559-82C8-17A741E3B6FB}"/>
    <cellStyle name="Millares 2 2 6" xfId="220" xr:uid="{A7B0CB49-B2EB-447D-BB3C-671D002634A1}"/>
    <cellStyle name="Millares 2 3" xfId="94" xr:uid="{00000000-0005-0000-0000-000095000000}"/>
    <cellStyle name="Millares 2 4" xfId="99" xr:uid="{00000000-0005-0000-0000-000096000000}"/>
    <cellStyle name="Millares 2 4 2" xfId="115" xr:uid="{00000000-0005-0000-0000-000097000000}"/>
    <cellStyle name="Millares 2 5" xfId="74" xr:uid="{00000000-0005-0000-0000-000098000000}"/>
    <cellStyle name="Millares 2 6" xfId="60" xr:uid="{00000000-0005-0000-0000-000099000000}"/>
    <cellStyle name="Millares 2 6 2" xfId="325" xr:uid="{F8A1A2B2-0A8A-4A91-BFAB-0CFE3BD2B7FA}"/>
    <cellStyle name="Millares 20" xfId="317" xr:uid="{2EAC8086-A52E-4E07-B9A6-8505D2953035}"/>
    <cellStyle name="Millares 21" xfId="319" xr:uid="{B0950C5D-A6C9-4FD1-AB5B-4BFD70F57DFA}"/>
    <cellStyle name="Millares 21 2" xfId="339" xr:uid="{86120D96-776E-4E9C-A1C6-18F2F61217A0}"/>
    <cellStyle name="Millares 3" xfId="64" xr:uid="{00000000-0005-0000-0000-00009A000000}"/>
    <cellStyle name="Millares 3 2" xfId="76" xr:uid="{00000000-0005-0000-0000-00009B000000}"/>
    <cellStyle name="Millares 3 3" xfId="328" xr:uid="{0E663119-DF25-48F7-B129-AC4640BC224F}"/>
    <cellStyle name="Millares 4" xfId="63" xr:uid="{00000000-0005-0000-0000-00009C000000}"/>
    <cellStyle name="Millares 4 2" xfId="132" xr:uid="{00000000-0005-0000-0000-00009D000000}"/>
    <cellStyle name="Millares 4 2 2" xfId="334" xr:uid="{D1D5B03E-8E83-40EE-841F-63180E32F110}"/>
    <cellStyle name="Millares 4 3" xfId="120" xr:uid="{00000000-0005-0000-0000-00009E000000}"/>
    <cellStyle name="Millares 4 3 2" xfId="209" xr:uid="{00000000-0005-0000-0000-00009F000000}"/>
    <cellStyle name="Millares 4 3 2 2" xfId="310" xr:uid="{16877C51-6622-4719-9528-31D256BDE17F}"/>
    <cellStyle name="Millares 4 3 3" xfId="163" xr:uid="{00000000-0005-0000-0000-0000A0000000}"/>
    <cellStyle name="Millares 4 3 3 2" xfId="269" xr:uid="{F8D317CD-4650-46A6-972F-53C9027E8AE1}"/>
    <cellStyle name="Millares 4 3 4" xfId="241" xr:uid="{98C14EFB-84AF-4C9D-BBEC-E50691005703}"/>
    <cellStyle name="Millares 4 4" xfId="191" xr:uid="{00000000-0005-0000-0000-0000A1000000}"/>
    <cellStyle name="Millares 4 4 2" xfId="337" xr:uid="{0FC156EE-E715-48F2-A5BE-49043DA9B239}"/>
    <cellStyle name="Millares 4 5" xfId="171" xr:uid="{00000000-0005-0000-0000-0000A2000000}"/>
    <cellStyle name="Millares 4 5 2" xfId="276" xr:uid="{B2D657AB-6D27-4C38-AE66-75230FD8AAF8}"/>
    <cellStyle name="Millares 4 6" xfId="327" xr:uid="{759B4005-029D-43EE-B071-07E88AEBED6E}"/>
    <cellStyle name="Millares 5" xfId="66" xr:uid="{00000000-0005-0000-0000-0000A3000000}"/>
    <cellStyle name="Millares 5 2" xfId="136" xr:uid="{00000000-0005-0000-0000-0000A4000000}"/>
    <cellStyle name="Millares 5 2 2" xfId="335" xr:uid="{8D8CDEF6-D281-41E5-AFD2-747DCD6B8662}"/>
    <cellStyle name="Millares 5 3" xfId="128" xr:uid="{00000000-0005-0000-0000-0000A5000000}"/>
    <cellStyle name="Millares 5 3 2" xfId="210" xr:uid="{00000000-0005-0000-0000-0000A6000000}"/>
    <cellStyle name="Millares 5 3 2 2" xfId="311" xr:uid="{4B6B9331-7887-442E-952F-45B10A13037E}"/>
    <cellStyle name="Millares 5 3 3" xfId="164" xr:uid="{00000000-0005-0000-0000-0000A7000000}"/>
    <cellStyle name="Millares 5 3 3 2" xfId="270" xr:uid="{10AFC5D7-FECD-441F-B830-661980E926A8}"/>
    <cellStyle name="Millares 5 3 4" xfId="242" xr:uid="{FE68CEBC-1119-47E9-9CB5-F6BFC970DC83}"/>
    <cellStyle name="Millares 5 4" xfId="190" xr:uid="{00000000-0005-0000-0000-0000A8000000}"/>
    <cellStyle name="Millares 5 4 2" xfId="336" xr:uid="{FB45F70E-4E68-40A4-881B-477C58C247A2}"/>
    <cellStyle name="Millares 5 5" xfId="179" xr:uid="{00000000-0005-0000-0000-0000A9000000}"/>
    <cellStyle name="Millares 5 5 2" xfId="284" xr:uid="{E17EA94A-D7CE-4718-82B5-C2DCF9229307}"/>
    <cellStyle name="Millares 5 6" xfId="330" xr:uid="{CC3E86B7-C7C3-44F7-A5DD-2B74E4464DB1}"/>
    <cellStyle name="Millares 6" xfId="67" xr:uid="{00000000-0005-0000-0000-0000AA000000}"/>
    <cellStyle name="Millares 6 2" xfId="119" xr:uid="{00000000-0005-0000-0000-0000AB000000}"/>
    <cellStyle name="Millares 6 2 2" xfId="333" xr:uid="{D1C66B96-723A-44F0-AF79-4A87F68E38B1}"/>
    <cellStyle name="Millares 6 3" xfId="129" xr:uid="{00000000-0005-0000-0000-0000AC000000}"/>
    <cellStyle name="Millares 6 3 2" xfId="211" xr:uid="{00000000-0005-0000-0000-0000AD000000}"/>
    <cellStyle name="Millares 6 3 2 2" xfId="312" xr:uid="{BB46958F-4100-4B25-8B33-A8C8636CF657}"/>
    <cellStyle name="Millares 6 3 3" xfId="165" xr:uid="{00000000-0005-0000-0000-0000AE000000}"/>
    <cellStyle name="Millares 6 3 3 2" xfId="271" xr:uid="{EBC0F28F-0ED4-4F06-887F-15215519E3A4}"/>
    <cellStyle name="Millares 6 3 4" xfId="243" xr:uid="{50F69E58-F614-4357-AA89-9CB24F10423D}"/>
    <cellStyle name="Millares 6 4" xfId="195" xr:uid="{00000000-0005-0000-0000-0000AF000000}"/>
    <cellStyle name="Millares 6 4 2" xfId="338" xr:uid="{242FFC52-E2B5-4439-B70B-081588FE5633}"/>
    <cellStyle name="Millares 6 5" xfId="180" xr:uid="{00000000-0005-0000-0000-0000B0000000}"/>
    <cellStyle name="Millares 6 5 2" xfId="285" xr:uid="{704E4021-3E62-4250-9540-45B2B2420E2C}"/>
    <cellStyle name="Millares 6 6" xfId="331" xr:uid="{11A1004A-2C00-4394-847F-49E73014778A}"/>
    <cellStyle name="Millares 7" xfId="65" xr:uid="{00000000-0005-0000-0000-0000B1000000}"/>
    <cellStyle name="Millares 7 2" xfId="118" xr:uid="{00000000-0005-0000-0000-0000B2000000}"/>
    <cellStyle name="Millares 7 2 2" xfId="208" xr:uid="{00000000-0005-0000-0000-0000B3000000}"/>
    <cellStyle name="Millares 7 2 2 2" xfId="309" xr:uid="{41736706-4A19-49F1-A19E-F9D76F13E2EA}"/>
    <cellStyle name="Millares 7 2 3" xfId="162" xr:uid="{00000000-0005-0000-0000-0000B4000000}"/>
    <cellStyle name="Millares 7 2 3 2" xfId="268" xr:uid="{F2069326-5EFA-4E63-9CEB-13F0056BC2E5}"/>
    <cellStyle name="Millares 7 2 4" xfId="240" xr:uid="{C0F02893-5BB1-42DB-8C9D-C5B92831E1BE}"/>
    <cellStyle name="Millares 7 3" xfId="131" xr:uid="{00000000-0005-0000-0000-0000B5000000}"/>
    <cellStyle name="Millares 7 4" xfId="196" xr:uid="{00000000-0005-0000-0000-0000B6000000}"/>
    <cellStyle name="Millares 7 4 2" xfId="297" xr:uid="{208EDCB0-F30B-4E1A-9469-4FE8AC795009}"/>
    <cellStyle name="Millares 7 5" xfId="149" xr:uid="{00000000-0005-0000-0000-0000B7000000}"/>
    <cellStyle name="Millares 7 5 2" xfId="255" xr:uid="{03C37BB0-74DA-48DF-9CEE-4A98134A05EF}"/>
    <cellStyle name="Millares 7 6" xfId="101" xr:uid="{00000000-0005-0000-0000-0000B8000000}"/>
    <cellStyle name="Millares 7 6 2" xfId="228" xr:uid="{30A918DB-6FD9-487B-99B1-FED8EECD13A5}"/>
    <cellStyle name="Millares 7 7" xfId="329" xr:uid="{F08ACBE9-FBA4-46C6-89F3-4427BB4869E4}"/>
    <cellStyle name="Millares 8" xfId="68" xr:uid="{00000000-0005-0000-0000-0000B9000000}"/>
    <cellStyle name="Millares 8 2" xfId="137" xr:uid="{00000000-0005-0000-0000-0000BA000000}"/>
    <cellStyle name="Millares 8 3" xfId="112" xr:uid="{00000000-0005-0000-0000-0000BB000000}"/>
    <cellStyle name="Millares 8 4" xfId="332" xr:uid="{7AD7487C-7181-422B-8A44-A7826319C4D0}"/>
    <cellStyle name="Millares 9" xfId="93" xr:uid="{00000000-0005-0000-0000-0000BC000000}"/>
    <cellStyle name="Millares 9 2" xfId="127" xr:uid="{00000000-0005-0000-0000-0000BD000000}"/>
    <cellStyle name="Neutral" xfId="8" builtinId="28" customBuiltin="1"/>
    <cellStyle name="Normal" xfId="0" builtinId="0"/>
    <cellStyle name="Normal 10" xfId="92" xr:uid="{00000000-0005-0000-0000-0000C0000000}"/>
    <cellStyle name="Normal 11" xfId="321" xr:uid="{4EEBE0EA-FC6E-489D-BB5D-849407AA103E}"/>
    <cellStyle name="Normal 12" xfId="46" xr:uid="{00000000-0005-0000-0000-0000C1000000}"/>
    <cellStyle name="Normal 15" xfId="47" xr:uid="{00000000-0005-0000-0000-0000C2000000}"/>
    <cellStyle name="Normal 2" xfId="49" xr:uid="{00000000-0005-0000-0000-0000C3000000}"/>
    <cellStyle name="Normal 2 10" xfId="91" xr:uid="{00000000-0005-0000-0000-0000C4000000}"/>
    <cellStyle name="Normal 2 2" xfId="77" xr:uid="{00000000-0005-0000-0000-0000C5000000}"/>
    <cellStyle name="Normal 2 2 2" xfId="97" xr:uid="{00000000-0005-0000-0000-0000C6000000}"/>
    <cellStyle name="Normal 2 3" xfId="96" xr:uid="{00000000-0005-0000-0000-0000C7000000}"/>
    <cellStyle name="Normal 2 4" xfId="48" xr:uid="{00000000-0005-0000-0000-0000C8000000}"/>
    <cellStyle name="Normal 3" xfId="53" xr:uid="{00000000-0005-0000-0000-0000C9000000}"/>
    <cellStyle name="Normal 3 2" xfId="79" xr:uid="{00000000-0005-0000-0000-0000CA000000}"/>
    <cellStyle name="Normal 3 3" xfId="43" xr:uid="{00000000-0005-0000-0000-0000CB000000}"/>
    <cellStyle name="Normal 3 4" xfId="78" xr:uid="{00000000-0005-0000-0000-0000CC000000}"/>
    <cellStyle name="Normal 4" xfId="214" xr:uid="{E5E81AFE-87E3-4F31-BE7A-EC914E991975}"/>
    <cellStyle name="Normal 4 2" xfId="320" xr:uid="{DEDE2EAF-4059-477E-B665-1C821F45AFF5}"/>
    <cellStyle name="Normal 5" xfId="82" xr:uid="{00000000-0005-0000-0000-0000CD000000}"/>
    <cellStyle name="Normal_Estados Fiscal 1999" xfId="44" xr:uid="{00000000-0005-0000-0000-0000CE000000}"/>
    <cellStyle name="Notas" xfId="15" builtinId="10" customBuiltin="1"/>
    <cellStyle name="Porcentaje 2" xfId="318" xr:uid="{1CE59DF6-A467-4A1E-897A-B166F6E878AB}"/>
    <cellStyle name="Porcentual 2" xfId="81" xr:uid="{00000000-0005-0000-0000-0000D2000000}"/>
    <cellStyle name="Salida" xfId="10" builtinId="21" customBuiltin="1"/>
    <cellStyle name="Texto de advertencia" xfId="14" builtinId="11" customBuiltin="1"/>
    <cellStyle name="Texto explicativo" xfId="16" builtinId="53" customBuiltin="1"/>
    <cellStyle name="Título" xfId="57" builtinId="15" customBuiltin="1"/>
    <cellStyle name="Título 2" xfId="3" builtinId="17" customBuiltin="1"/>
    <cellStyle name="Título 3" xfId="4" builtinId="18" customBuiltin="1"/>
    <cellStyle name="Título 4" xfId="42" xr:uid="{00000000-0005-0000-0000-0000D4000000}"/>
    <cellStyle name="Total" xfId="17" builtinId="25" customBuiltin="1"/>
  </cellStyles>
  <dxfs count="0"/>
  <tableStyles count="0" defaultTableStyle="TableStyleMedium2" defaultPivotStyle="PivotStyleLight16"/>
  <colors>
    <mruColors>
      <color rgb="FFCC0000"/>
      <color rgb="FF66FFCC"/>
      <color rgb="FF006699"/>
      <color rgb="FF336699"/>
      <color rgb="FF000066"/>
      <color rgb="FF3333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3108CF85-674C-47D9-B4A9-D6BE4826A42D}" ax:persistence="persistPropertyBag">
  <ax:ocxPr ax:name="_Version" ax:value="65536"/>
  <ax:ocxPr ax:name="_ExtentX" ax:value="423"/>
  <ax:ocxPr ax:name="_ExtentY" ax:value="423"/>
  <ax:ocxPr ax:name="_StockProps" ax:value="0"/>
  <ax:ocxPr ax:name="ControlInfo" ax:value="3583319924100000453, 1003, 34, |"/>
  <ax:ocxPr ax:name="RangeName" ax:value="DA_3583319924100000454"/>
</ax:oc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23</xdr:row>
      <xdr:rowOff>38100</xdr:rowOff>
    </xdr:from>
    <xdr:to>
      <xdr:col>15</xdr:col>
      <xdr:colOff>28575</xdr:colOff>
      <xdr:row>29</xdr:row>
      <xdr:rowOff>25787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4868" t="50696" r="5047" b="19217"/>
        <a:stretch/>
      </xdr:blipFill>
      <xdr:spPr>
        <a:xfrm>
          <a:off x="567691" y="5349240"/>
          <a:ext cx="11645264" cy="1324997"/>
        </a:xfrm>
        <a:prstGeom prst="rect">
          <a:avLst/>
        </a:prstGeom>
      </xdr:spPr>
    </xdr:pic>
    <xdr:clientData/>
  </xdr:twoCellAnchor>
  <xdr:twoCellAnchor>
    <xdr:from>
      <xdr:col>6</xdr:col>
      <xdr:colOff>342900</xdr:colOff>
      <xdr:row>2</xdr:row>
      <xdr:rowOff>28574</xdr:rowOff>
    </xdr:from>
    <xdr:to>
      <xdr:col>9</xdr:col>
      <xdr:colOff>347358</xdr:colOff>
      <xdr:row>3</xdr:row>
      <xdr:rowOff>171450</xdr:rowOff>
    </xdr:to>
    <xdr:grpSp>
      <xdr:nvGrpSpPr>
        <xdr:cNvPr id="4" name="Group 352">
          <a:extLst>
            <a:ext uri="{FF2B5EF4-FFF2-40B4-BE49-F238E27FC236}">
              <a16:creationId xmlns:a16="http://schemas.microsoft.com/office/drawing/2014/main" id="{00000000-0008-0000-0000-000004000000}"/>
            </a:ext>
          </a:extLst>
        </xdr:cNvPr>
        <xdr:cNvGrpSpPr/>
      </xdr:nvGrpSpPr>
      <xdr:grpSpPr>
        <a:xfrm>
          <a:off x="5010150" y="523874"/>
          <a:ext cx="2757183" cy="466726"/>
          <a:chOff x="0" y="0"/>
          <a:chExt cx="2757732" cy="479637"/>
        </a:xfrm>
      </xdr:grpSpPr>
      <xdr:sp macro="" textlink="">
        <xdr:nvSpPr>
          <xdr:cNvPr id="5" name="Shape 6">
            <a:extLst>
              <a:ext uri="{FF2B5EF4-FFF2-40B4-BE49-F238E27FC236}">
                <a16:creationId xmlns:a16="http://schemas.microsoft.com/office/drawing/2014/main" id="{00000000-0008-0000-0000-000005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7">
            <a:extLst>
              <a:ext uri="{FF2B5EF4-FFF2-40B4-BE49-F238E27FC236}">
                <a16:creationId xmlns:a16="http://schemas.microsoft.com/office/drawing/2014/main" id="{00000000-0008-0000-0000-000006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8">
            <a:extLst>
              <a:ext uri="{FF2B5EF4-FFF2-40B4-BE49-F238E27FC236}">
                <a16:creationId xmlns:a16="http://schemas.microsoft.com/office/drawing/2014/main" id="{00000000-0008-0000-0000-000007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9">
            <a:extLst>
              <a:ext uri="{FF2B5EF4-FFF2-40B4-BE49-F238E27FC236}">
                <a16:creationId xmlns:a16="http://schemas.microsoft.com/office/drawing/2014/main" id="{00000000-0008-0000-0000-000008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0">
            <a:extLst>
              <a:ext uri="{FF2B5EF4-FFF2-40B4-BE49-F238E27FC236}">
                <a16:creationId xmlns:a16="http://schemas.microsoft.com/office/drawing/2014/main" id="{00000000-0008-0000-0000-000009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1">
            <a:extLst>
              <a:ext uri="{FF2B5EF4-FFF2-40B4-BE49-F238E27FC236}">
                <a16:creationId xmlns:a16="http://schemas.microsoft.com/office/drawing/2014/main" id="{00000000-0008-0000-0000-00000A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2">
            <a:extLst>
              <a:ext uri="{FF2B5EF4-FFF2-40B4-BE49-F238E27FC236}">
                <a16:creationId xmlns:a16="http://schemas.microsoft.com/office/drawing/2014/main" id="{00000000-0008-0000-0000-00000B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2" name="Shape 13">
            <a:extLst>
              <a:ext uri="{FF2B5EF4-FFF2-40B4-BE49-F238E27FC236}">
                <a16:creationId xmlns:a16="http://schemas.microsoft.com/office/drawing/2014/main" id="{00000000-0008-0000-0000-00000C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3" name="Shape 14">
            <a:extLst>
              <a:ext uri="{FF2B5EF4-FFF2-40B4-BE49-F238E27FC236}">
                <a16:creationId xmlns:a16="http://schemas.microsoft.com/office/drawing/2014/main" id="{00000000-0008-0000-0000-00000D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5">
            <a:extLst>
              <a:ext uri="{FF2B5EF4-FFF2-40B4-BE49-F238E27FC236}">
                <a16:creationId xmlns:a16="http://schemas.microsoft.com/office/drawing/2014/main" id="{00000000-0008-0000-0000-00000E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16">
            <a:extLst>
              <a:ext uri="{FF2B5EF4-FFF2-40B4-BE49-F238E27FC236}">
                <a16:creationId xmlns:a16="http://schemas.microsoft.com/office/drawing/2014/main" id="{00000000-0008-0000-0000-00000F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6" name="Shape 367">
            <a:extLst>
              <a:ext uri="{FF2B5EF4-FFF2-40B4-BE49-F238E27FC236}">
                <a16:creationId xmlns:a16="http://schemas.microsoft.com/office/drawing/2014/main" id="{00000000-0008-0000-0000-000010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8">
            <a:extLst>
              <a:ext uri="{FF2B5EF4-FFF2-40B4-BE49-F238E27FC236}">
                <a16:creationId xmlns:a16="http://schemas.microsoft.com/office/drawing/2014/main" id="{00000000-0008-0000-0000-000011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19">
            <a:extLst>
              <a:ext uri="{FF2B5EF4-FFF2-40B4-BE49-F238E27FC236}">
                <a16:creationId xmlns:a16="http://schemas.microsoft.com/office/drawing/2014/main" id="{00000000-0008-0000-0000-000012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0">
            <a:extLst>
              <a:ext uri="{FF2B5EF4-FFF2-40B4-BE49-F238E27FC236}">
                <a16:creationId xmlns:a16="http://schemas.microsoft.com/office/drawing/2014/main" id="{00000000-0008-0000-0000-000013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1">
            <a:extLst>
              <a:ext uri="{FF2B5EF4-FFF2-40B4-BE49-F238E27FC236}">
                <a16:creationId xmlns:a16="http://schemas.microsoft.com/office/drawing/2014/main" id="{00000000-0008-0000-0000-000014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2">
            <a:extLst>
              <a:ext uri="{FF2B5EF4-FFF2-40B4-BE49-F238E27FC236}">
                <a16:creationId xmlns:a16="http://schemas.microsoft.com/office/drawing/2014/main" id="{00000000-0008-0000-0000-000015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3">
            <a:extLst>
              <a:ext uri="{FF2B5EF4-FFF2-40B4-BE49-F238E27FC236}">
                <a16:creationId xmlns:a16="http://schemas.microsoft.com/office/drawing/2014/main" id="{00000000-0008-0000-0000-000016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368">
            <a:extLst>
              <a:ext uri="{FF2B5EF4-FFF2-40B4-BE49-F238E27FC236}">
                <a16:creationId xmlns:a16="http://schemas.microsoft.com/office/drawing/2014/main" id="{00000000-0008-0000-0000-000017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5">
            <a:extLst>
              <a:ext uri="{FF2B5EF4-FFF2-40B4-BE49-F238E27FC236}">
                <a16:creationId xmlns:a16="http://schemas.microsoft.com/office/drawing/2014/main" id="{00000000-0008-0000-0000-000018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6">
            <a:extLst>
              <a:ext uri="{FF2B5EF4-FFF2-40B4-BE49-F238E27FC236}">
                <a16:creationId xmlns:a16="http://schemas.microsoft.com/office/drawing/2014/main" id="{00000000-0008-0000-0000-000019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7">
            <a:extLst>
              <a:ext uri="{FF2B5EF4-FFF2-40B4-BE49-F238E27FC236}">
                <a16:creationId xmlns:a16="http://schemas.microsoft.com/office/drawing/2014/main" id="{00000000-0008-0000-0000-00001A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8">
            <a:extLst>
              <a:ext uri="{FF2B5EF4-FFF2-40B4-BE49-F238E27FC236}">
                <a16:creationId xmlns:a16="http://schemas.microsoft.com/office/drawing/2014/main" id="{00000000-0008-0000-0000-00001B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8" name="Shape 29">
            <a:extLst>
              <a:ext uri="{FF2B5EF4-FFF2-40B4-BE49-F238E27FC236}">
                <a16:creationId xmlns:a16="http://schemas.microsoft.com/office/drawing/2014/main" id="{00000000-0008-0000-0000-00001C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160867</xdr:colOff>
      <xdr:row>1</xdr:row>
      <xdr:rowOff>42333</xdr:rowOff>
    </xdr:from>
    <xdr:to>
      <xdr:col>2</xdr:col>
      <xdr:colOff>1557867</xdr:colOff>
      <xdr:row>3</xdr:row>
      <xdr:rowOff>50800</xdr:rowOff>
    </xdr:to>
    <xdr:grpSp>
      <xdr:nvGrpSpPr>
        <xdr:cNvPr id="3" name="Group 352">
          <a:extLst>
            <a:ext uri="{FF2B5EF4-FFF2-40B4-BE49-F238E27FC236}">
              <a16:creationId xmlns:a16="http://schemas.microsoft.com/office/drawing/2014/main" id="{00000000-0008-0000-0100-000003000000}"/>
            </a:ext>
          </a:extLst>
        </xdr:cNvPr>
        <xdr:cNvGrpSpPr/>
      </xdr:nvGrpSpPr>
      <xdr:grpSpPr>
        <a:xfrm>
          <a:off x="160867" y="175683"/>
          <a:ext cx="2559050" cy="446617"/>
          <a:chOff x="0" y="0"/>
          <a:chExt cx="2757732" cy="479637"/>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1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1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1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1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1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1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1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1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1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1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1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1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1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1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1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1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1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1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1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1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1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1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1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152400</xdr:rowOff>
    </xdr:from>
    <xdr:to>
      <xdr:col>1</xdr:col>
      <xdr:colOff>2595033</xdr:colOff>
      <xdr:row>3</xdr:row>
      <xdr:rowOff>171450</xdr:rowOff>
    </xdr:to>
    <xdr:grpSp>
      <xdr:nvGrpSpPr>
        <xdr:cNvPr id="2" name="Group 352">
          <a:extLst>
            <a:ext uri="{FF2B5EF4-FFF2-40B4-BE49-F238E27FC236}">
              <a16:creationId xmlns:a16="http://schemas.microsoft.com/office/drawing/2014/main" id="{00000000-0008-0000-0200-000002000000}"/>
            </a:ext>
          </a:extLst>
        </xdr:cNvPr>
        <xdr:cNvGrpSpPr/>
      </xdr:nvGrpSpPr>
      <xdr:grpSpPr>
        <a:xfrm>
          <a:off x="133350" y="285750"/>
          <a:ext cx="2556933" cy="457200"/>
          <a:chOff x="0" y="0"/>
          <a:chExt cx="2757732" cy="479637"/>
        </a:xfrm>
      </xdr:grpSpPr>
      <xdr:sp macro="" textlink="">
        <xdr:nvSpPr>
          <xdr:cNvPr id="3" name="Shape 6">
            <a:extLst>
              <a:ext uri="{FF2B5EF4-FFF2-40B4-BE49-F238E27FC236}">
                <a16:creationId xmlns:a16="http://schemas.microsoft.com/office/drawing/2014/main" id="{00000000-0008-0000-0200-000003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00000000-0008-0000-0200-000004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0000000-0008-0000-0200-000005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00000000-0008-0000-0200-000006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2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2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2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2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2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2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2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2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2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2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2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2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2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2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2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2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2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2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2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2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21772</xdr:colOff>
      <xdr:row>1</xdr:row>
      <xdr:rowOff>112939</xdr:rowOff>
    </xdr:from>
    <xdr:to>
      <xdr:col>1</xdr:col>
      <xdr:colOff>2578705</xdr:colOff>
      <xdr:row>4</xdr:row>
      <xdr:rowOff>14968</xdr:rowOff>
    </xdr:to>
    <xdr:grpSp>
      <xdr:nvGrpSpPr>
        <xdr:cNvPr id="3" name="Group 352">
          <a:extLst>
            <a:ext uri="{FF2B5EF4-FFF2-40B4-BE49-F238E27FC236}">
              <a16:creationId xmlns:a16="http://schemas.microsoft.com/office/drawing/2014/main" id="{00000000-0008-0000-0300-000003000000}"/>
            </a:ext>
          </a:extLst>
        </xdr:cNvPr>
        <xdr:cNvGrpSpPr/>
      </xdr:nvGrpSpPr>
      <xdr:grpSpPr>
        <a:xfrm>
          <a:off x="202747" y="246289"/>
          <a:ext cx="2556933" cy="444954"/>
          <a:chOff x="0" y="0"/>
          <a:chExt cx="2757732" cy="479637"/>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3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3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3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3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3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3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3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3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3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3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3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3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3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3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3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3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3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3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3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3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3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3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3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104775</xdr:rowOff>
    </xdr:from>
    <xdr:to>
      <xdr:col>2</xdr:col>
      <xdr:colOff>214008</xdr:colOff>
      <xdr:row>4</xdr:row>
      <xdr:rowOff>41273</xdr:rowOff>
    </xdr:to>
    <xdr:grpSp>
      <xdr:nvGrpSpPr>
        <xdr:cNvPr id="3" name="Group 352">
          <a:extLst>
            <a:ext uri="{FF2B5EF4-FFF2-40B4-BE49-F238E27FC236}">
              <a16:creationId xmlns:a16="http://schemas.microsoft.com/office/drawing/2014/main" id="{00000000-0008-0000-0400-000003000000}"/>
            </a:ext>
          </a:extLst>
        </xdr:cNvPr>
        <xdr:cNvGrpSpPr/>
      </xdr:nvGrpSpPr>
      <xdr:grpSpPr>
        <a:xfrm>
          <a:off x="171450" y="238125"/>
          <a:ext cx="2757183" cy="479423"/>
          <a:chOff x="0" y="0"/>
          <a:chExt cx="2757732" cy="479637"/>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4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4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4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4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4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4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4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4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4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4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4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4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4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4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4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4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4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4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4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4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4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4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4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76200</xdr:rowOff>
    </xdr:from>
    <xdr:to>
      <xdr:col>1</xdr:col>
      <xdr:colOff>2766708</xdr:colOff>
      <xdr:row>4</xdr:row>
      <xdr:rowOff>12698</xdr:rowOff>
    </xdr:to>
    <xdr:grpSp>
      <xdr:nvGrpSpPr>
        <xdr:cNvPr id="3" name="Group 352">
          <a:extLst>
            <a:ext uri="{FF2B5EF4-FFF2-40B4-BE49-F238E27FC236}">
              <a16:creationId xmlns:a16="http://schemas.microsoft.com/office/drawing/2014/main" id="{00000000-0008-0000-0500-000003000000}"/>
            </a:ext>
          </a:extLst>
        </xdr:cNvPr>
        <xdr:cNvGrpSpPr/>
      </xdr:nvGrpSpPr>
      <xdr:grpSpPr>
        <a:xfrm>
          <a:off x="142875" y="209550"/>
          <a:ext cx="2757183" cy="479423"/>
          <a:chOff x="0" y="0"/>
          <a:chExt cx="2757732" cy="479637"/>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5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5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5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5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5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5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5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5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5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5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5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5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5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5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5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5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5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5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5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5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5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5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5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127000</xdr:rowOff>
    </xdr:from>
    <xdr:to>
      <xdr:col>4</xdr:col>
      <xdr:colOff>287866</xdr:colOff>
      <xdr:row>4</xdr:row>
      <xdr:rowOff>33866</xdr:rowOff>
    </xdr:to>
    <xdr:grpSp>
      <xdr:nvGrpSpPr>
        <xdr:cNvPr id="2" name="Group 352">
          <a:extLst>
            <a:ext uri="{FF2B5EF4-FFF2-40B4-BE49-F238E27FC236}">
              <a16:creationId xmlns:a16="http://schemas.microsoft.com/office/drawing/2014/main" id="{00000000-0008-0000-0700-000002000000}"/>
            </a:ext>
          </a:extLst>
        </xdr:cNvPr>
        <xdr:cNvGrpSpPr/>
      </xdr:nvGrpSpPr>
      <xdr:grpSpPr>
        <a:xfrm>
          <a:off x="247650" y="260350"/>
          <a:ext cx="2783416" cy="449791"/>
          <a:chOff x="0" y="0"/>
          <a:chExt cx="2757732" cy="479637"/>
        </a:xfrm>
      </xdr:grpSpPr>
      <xdr:sp macro="" textlink="">
        <xdr:nvSpPr>
          <xdr:cNvPr id="4" name="Shape 6">
            <a:extLst>
              <a:ext uri="{FF2B5EF4-FFF2-40B4-BE49-F238E27FC236}">
                <a16:creationId xmlns:a16="http://schemas.microsoft.com/office/drawing/2014/main" id="{00000000-0008-0000-07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7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7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7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7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7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7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7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7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7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7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7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7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7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7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7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7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7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7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7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7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7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7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7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197</xdr:row>
          <xdr:rowOff>0</xdr:rowOff>
        </xdr:from>
        <xdr:to>
          <xdr:col>3</xdr:col>
          <xdr:colOff>152400</xdr:colOff>
          <xdr:row>197</xdr:row>
          <xdr:rowOff>152400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9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xdr:row>
      <xdr:rowOff>133350</xdr:rowOff>
    </xdr:from>
    <xdr:to>
      <xdr:col>1</xdr:col>
      <xdr:colOff>2794000</xdr:colOff>
      <xdr:row>4</xdr:row>
      <xdr:rowOff>56091</xdr:rowOff>
    </xdr:to>
    <xdr:grpSp>
      <xdr:nvGrpSpPr>
        <xdr:cNvPr id="2" name="Group 352">
          <a:extLst>
            <a:ext uri="{FF2B5EF4-FFF2-40B4-BE49-F238E27FC236}">
              <a16:creationId xmlns:a16="http://schemas.microsoft.com/office/drawing/2014/main" id="{00000000-0008-0000-0900-000002000000}"/>
            </a:ext>
          </a:extLst>
        </xdr:cNvPr>
        <xdr:cNvGrpSpPr/>
      </xdr:nvGrpSpPr>
      <xdr:grpSpPr>
        <a:xfrm>
          <a:off x="209550" y="266700"/>
          <a:ext cx="2794000" cy="465666"/>
          <a:chOff x="0" y="0"/>
          <a:chExt cx="2757732" cy="479637"/>
        </a:xfrm>
      </xdr:grpSpPr>
      <xdr:sp macro="" textlink="">
        <xdr:nvSpPr>
          <xdr:cNvPr id="4" name="Shape 6">
            <a:extLst>
              <a:ext uri="{FF2B5EF4-FFF2-40B4-BE49-F238E27FC236}">
                <a16:creationId xmlns:a16="http://schemas.microsoft.com/office/drawing/2014/main" id="{00000000-0008-0000-09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9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9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9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9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9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9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9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9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9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9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9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9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9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9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9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9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9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9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9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9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9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9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9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twoCellAnchor editAs="oneCell">
    <xdr:from>
      <xdr:col>3</xdr:col>
      <xdr:colOff>0</xdr:colOff>
      <xdr:row>268</xdr:row>
      <xdr:rowOff>0</xdr:rowOff>
    </xdr:from>
    <xdr:to>
      <xdr:col>3</xdr:col>
      <xdr:colOff>152400</xdr:colOff>
      <xdr:row>268</xdr:row>
      <xdr:rowOff>152400</xdr:rowOff>
    </xdr:to>
    <xdr:sp macro="" textlink="">
      <xdr:nvSpPr>
        <xdr:cNvPr id="28" name="Picture 1" hidden="1">
          <a:extLst>
            <a:ext uri="{63B3BB69-23CF-44E3-9099-C40C66FF867C}">
              <a14:compatExt xmlns:a14="http://schemas.microsoft.com/office/drawing/2010/main" spid="_x0000_s17409"/>
            </a:ext>
            <a:ext uri="{FF2B5EF4-FFF2-40B4-BE49-F238E27FC236}">
              <a16:creationId xmlns:a16="http://schemas.microsoft.com/office/drawing/2014/main" id="{00000000-0008-0000-0900-00001C000000}"/>
            </a:ext>
          </a:extLst>
        </xdr:cNvPr>
        <xdr:cNvSpPr/>
      </xdr:nvSpPr>
      <xdr:spPr bwMode="auto">
        <a:xfrm>
          <a:off x="5303520" y="1744980"/>
          <a:ext cx="152400"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printerSettings" Target="../printerSettings/printerSettings26.bin"/><Relationship Id="rId7" Type="http://schemas.openxmlformats.org/officeDocument/2006/relationships/control" Target="../activeX/activeX1.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vmlDrawing" Target="../drawings/vmlDrawing2.vml"/><Relationship Id="rId5" Type="http://schemas.openxmlformats.org/officeDocument/2006/relationships/drawing" Target="../drawings/drawing8.xml"/><Relationship Id="rId4"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drawing" Target="../drawings/drawing3.xml"/><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drawing" Target="../drawings/drawing5.xml"/><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drawing" Target="../drawings/drawing6.xml"/><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drawing" Target="../drawings/drawing7.xml"/><Relationship Id="rId4"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7F09-4740-4AAA-AD6E-90B7105CD6AC}">
  <sheetPr>
    <tabColor rgb="FFC00000"/>
  </sheetPr>
  <dimension ref="A2:P30"/>
  <sheetViews>
    <sheetView showGridLines="0" tabSelected="1" topLeftCell="A2" zoomScale="80" zoomScaleNormal="80" workbookViewId="0">
      <selection activeCell="S31" sqref="S31"/>
    </sheetView>
  </sheetViews>
  <sheetFormatPr baseColWidth="10" defaultColWidth="11.5546875" defaultRowHeight="13.8"/>
  <cols>
    <col min="1" max="1" width="7.44140625" style="1" customWidth="1"/>
    <col min="2" max="3" width="11.5546875" style="1"/>
    <col min="4" max="4" width="14.44140625" style="1" customWidth="1"/>
    <col min="5" max="8" width="11.5546875" style="1"/>
    <col min="9" max="9" width="17.109375" style="1" customWidth="1"/>
    <col min="10" max="16384" width="11.5546875" style="1"/>
  </cols>
  <sheetData>
    <row r="2" spans="1:16" ht="25.8">
      <c r="A2" s="3"/>
      <c r="B2" s="3"/>
      <c r="C2" s="3"/>
      <c r="D2" s="3"/>
      <c r="E2" s="3"/>
      <c r="F2" s="3"/>
      <c r="G2" s="3"/>
      <c r="H2" s="3"/>
      <c r="I2" s="3"/>
      <c r="J2" s="3"/>
      <c r="K2" s="3"/>
      <c r="L2" s="3"/>
      <c r="M2" s="4"/>
      <c r="N2" s="4"/>
      <c r="O2" s="4"/>
      <c r="P2" s="4"/>
    </row>
    <row r="3" spans="1:16" ht="25.8">
      <c r="A3" s="3"/>
      <c r="B3" s="3"/>
      <c r="C3" s="3"/>
      <c r="D3" s="3"/>
      <c r="E3" s="3"/>
      <c r="F3" s="3"/>
      <c r="G3" s="3"/>
      <c r="H3" s="3"/>
      <c r="I3" s="3"/>
      <c r="J3" s="3"/>
      <c r="K3" s="3"/>
      <c r="L3" s="3"/>
      <c r="M3" s="4"/>
      <c r="N3" s="4"/>
      <c r="O3" s="4"/>
      <c r="P3" s="4"/>
    </row>
    <row r="4" spans="1:16" ht="14.4" customHeight="1">
      <c r="A4" s="3"/>
      <c r="B4" s="3"/>
      <c r="C4" s="3"/>
      <c r="D4" s="3"/>
      <c r="E4" s="3"/>
      <c r="F4" s="3"/>
      <c r="G4" s="3"/>
      <c r="H4" s="3"/>
      <c r="I4" s="3"/>
      <c r="J4" s="3"/>
      <c r="K4" s="3"/>
      <c r="L4" s="3"/>
      <c r="M4" s="4"/>
      <c r="N4" s="4"/>
      <c r="O4" s="4"/>
      <c r="P4" s="4"/>
    </row>
    <row r="5" spans="1:16" ht="13.95" customHeight="1">
      <c r="A5" s="3"/>
      <c r="B5" s="3"/>
      <c r="C5" s="3"/>
      <c r="D5" s="3"/>
      <c r="E5" s="3"/>
      <c r="F5" s="3"/>
      <c r="G5" s="3"/>
      <c r="H5" s="3"/>
      <c r="I5" s="3"/>
      <c r="J5" s="3"/>
      <c r="K5" s="3"/>
      <c r="L5" s="3"/>
      <c r="M5" s="4"/>
      <c r="N5" s="4"/>
      <c r="O5" s="4"/>
      <c r="P5" s="4"/>
    </row>
    <row r="6" spans="1:16" ht="3.6" customHeight="1">
      <c r="A6" s="3"/>
      <c r="B6" s="3"/>
      <c r="C6" s="3"/>
      <c r="D6" s="3"/>
      <c r="E6" s="3"/>
      <c r="F6" s="3"/>
      <c r="G6" s="3"/>
      <c r="H6" s="3"/>
      <c r="I6" s="3"/>
      <c r="J6" s="3"/>
      <c r="K6" s="3"/>
      <c r="L6" s="3"/>
      <c r="M6" s="4"/>
      <c r="N6" s="4"/>
      <c r="O6" s="4"/>
      <c r="P6" s="4"/>
    </row>
    <row r="7" spans="1:16" ht="14.4" customHeight="1">
      <c r="A7" s="3"/>
      <c r="B7" s="3"/>
      <c r="C7" s="3"/>
      <c r="D7" s="3"/>
      <c r="E7" s="3"/>
      <c r="F7" s="3"/>
      <c r="G7" s="3"/>
      <c r="H7" s="3"/>
      <c r="I7" s="3"/>
      <c r="J7" s="3"/>
      <c r="K7" s="3"/>
      <c r="L7" s="3"/>
      <c r="M7" s="4"/>
      <c r="N7" s="4"/>
      <c r="O7" s="4"/>
      <c r="P7" s="4"/>
    </row>
    <row r="8" spans="1:16" ht="16.95" customHeight="1">
      <c r="A8" s="3"/>
      <c r="B8" s="3"/>
      <c r="C8" s="3"/>
      <c r="D8" s="3"/>
      <c r="E8" s="3"/>
      <c r="F8" s="3"/>
      <c r="G8" s="3"/>
      <c r="H8" s="3"/>
      <c r="I8" s="3"/>
      <c r="J8" s="3"/>
      <c r="K8" s="3"/>
      <c r="L8" s="3"/>
      <c r="M8" s="4"/>
      <c r="N8" s="4"/>
      <c r="O8" s="4"/>
      <c r="P8" s="4"/>
    </row>
    <row r="9" spans="1:16" ht="20.399999999999999" customHeight="1">
      <c r="A9" s="4"/>
      <c r="B9" s="469" t="s">
        <v>331</v>
      </c>
      <c r="C9" s="469"/>
      <c r="D9" s="469"/>
      <c r="E9" s="469"/>
      <c r="F9" s="469"/>
      <c r="G9" s="469"/>
      <c r="H9" s="469"/>
      <c r="I9" s="469"/>
      <c r="J9" s="469"/>
      <c r="K9" s="469"/>
      <c r="L9" s="469"/>
      <c r="M9" s="469"/>
      <c r="N9" s="469"/>
      <c r="O9" s="469"/>
      <c r="P9" s="3"/>
    </row>
    <row r="10" spans="1:16" ht="14.4">
      <c r="A10" s="4"/>
      <c r="B10" s="4"/>
      <c r="C10" s="4"/>
      <c r="D10" s="4"/>
      <c r="E10" s="4"/>
      <c r="F10" s="4"/>
      <c r="G10" s="4"/>
      <c r="H10" s="4"/>
      <c r="I10" s="4"/>
      <c r="J10" s="4"/>
      <c r="K10" s="4"/>
      <c r="L10" s="4"/>
      <c r="M10" s="4"/>
      <c r="N10" s="4"/>
      <c r="O10" s="4"/>
      <c r="P10" s="4"/>
    </row>
    <row r="11" spans="1:16" ht="15.6" customHeight="1">
      <c r="A11" s="4"/>
      <c r="B11" s="4"/>
      <c r="C11" s="4"/>
      <c r="D11" s="4"/>
      <c r="E11" s="4"/>
      <c r="F11" s="4"/>
      <c r="G11" s="4"/>
      <c r="H11" s="4"/>
      <c r="I11" s="4"/>
      <c r="J11" s="4"/>
      <c r="K11" s="4"/>
      <c r="L11" s="4"/>
      <c r="M11" s="4"/>
      <c r="N11" s="4"/>
      <c r="O11" s="4"/>
      <c r="P11" s="4"/>
    </row>
    <row r="12" spans="1:16" ht="18" customHeight="1">
      <c r="A12" s="4"/>
      <c r="B12" s="4"/>
      <c r="C12" s="4"/>
      <c r="D12" s="4"/>
      <c r="E12" s="4"/>
      <c r="F12" s="4"/>
      <c r="G12" s="4"/>
      <c r="H12" s="4"/>
      <c r="I12" s="4"/>
      <c r="J12" s="4"/>
      <c r="K12" s="4"/>
      <c r="L12" s="4"/>
      <c r="M12" s="4"/>
      <c r="N12" s="4"/>
      <c r="O12" s="4"/>
      <c r="P12" s="4"/>
    </row>
    <row r="13" spans="1:16" ht="6" customHeight="1" thickBot="1">
      <c r="A13" s="5"/>
      <c r="B13" s="5"/>
      <c r="C13" s="5"/>
      <c r="D13" s="5"/>
      <c r="E13" s="6"/>
      <c r="F13" s="5"/>
      <c r="G13" s="5"/>
      <c r="H13" s="6"/>
      <c r="I13" s="6"/>
      <c r="J13" s="7"/>
      <c r="K13" s="5"/>
      <c r="L13" s="5"/>
      <c r="M13" s="5"/>
      <c r="N13" s="5"/>
      <c r="O13" s="5"/>
      <c r="P13" s="5"/>
    </row>
    <row r="14" spans="1:16" ht="18" customHeight="1" thickTop="1">
      <c r="A14" s="5"/>
      <c r="B14" s="8"/>
      <c r="C14" s="8"/>
      <c r="D14" s="8"/>
      <c r="E14" s="9"/>
      <c r="F14" s="8"/>
      <c r="G14" s="8"/>
      <c r="H14" s="9"/>
      <c r="I14" s="9"/>
      <c r="J14" s="10"/>
      <c r="K14" s="8"/>
      <c r="L14" s="8"/>
      <c r="M14" s="8"/>
      <c r="N14" s="8"/>
      <c r="O14" s="8"/>
      <c r="P14" s="5"/>
    </row>
    <row r="15" spans="1:16" ht="16.2">
      <c r="A15" s="5"/>
      <c r="B15" s="5"/>
      <c r="C15" s="5"/>
      <c r="D15" s="5"/>
      <c r="E15" s="6"/>
      <c r="F15" s="5"/>
      <c r="G15" s="5"/>
      <c r="H15" s="6"/>
      <c r="I15" s="6"/>
      <c r="J15" s="7"/>
      <c r="K15" s="5"/>
      <c r="L15" s="5"/>
      <c r="M15" s="5"/>
      <c r="N15" s="5"/>
      <c r="O15" s="5"/>
      <c r="P15" s="5"/>
    </row>
    <row r="16" spans="1:16" ht="16.2">
      <c r="A16" s="5"/>
      <c r="B16" s="5"/>
      <c r="C16" s="5"/>
      <c r="D16" s="5"/>
      <c r="E16" s="6"/>
      <c r="F16" s="5"/>
      <c r="G16" s="5"/>
      <c r="H16" s="6"/>
      <c r="I16" s="6"/>
      <c r="J16" s="7"/>
      <c r="K16" s="5"/>
      <c r="L16" s="5"/>
      <c r="M16" s="5"/>
      <c r="N16" s="5"/>
      <c r="O16" s="5"/>
      <c r="P16" s="5"/>
    </row>
    <row r="17" spans="1:16" ht="14.4">
      <c r="A17" s="5"/>
      <c r="B17" s="5"/>
      <c r="C17" s="5"/>
      <c r="D17" s="5"/>
      <c r="E17" s="6"/>
      <c r="F17" s="5"/>
      <c r="G17" s="5"/>
      <c r="H17" s="6"/>
      <c r="I17" s="6"/>
      <c r="J17" s="5"/>
      <c r="K17" s="5"/>
      <c r="L17" s="5"/>
      <c r="M17" s="5"/>
      <c r="N17" s="5"/>
      <c r="O17" s="5"/>
      <c r="P17" s="5"/>
    </row>
    <row r="18" spans="1:16" ht="18">
      <c r="A18" s="468" t="s">
        <v>419</v>
      </c>
      <c r="B18" s="468"/>
      <c r="C18" s="468"/>
      <c r="D18" s="468"/>
      <c r="E18" s="468"/>
      <c r="F18" s="468"/>
      <c r="G18" s="468"/>
      <c r="H18" s="468"/>
      <c r="I18" s="468"/>
      <c r="J18" s="468"/>
      <c r="K18" s="468"/>
      <c r="L18" s="468"/>
      <c r="M18" s="468"/>
      <c r="N18" s="468"/>
      <c r="O18" s="468"/>
      <c r="P18" s="468"/>
    </row>
    <row r="19" spans="1:16" ht="18">
      <c r="A19" s="468" t="s">
        <v>332</v>
      </c>
      <c r="B19" s="468"/>
      <c r="C19" s="468"/>
      <c r="D19" s="468"/>
      <c r="E19" s="468"/>
      <c r="F19" s="468"/>
      <c r="G19" s="468"/>
      <c r="H19" s="468"/>
      <c r="I19" s="468"/>
      <c r="J19" s="468"/>
      <c r="K19" s="468"/>
      <c r="L19" s="468"/>
      <c r="M19" s="468"/>
      <c r="N19" s="468"/>
      <c r="O19" s="468"/>
      <c r="P19" s="468"/>
    </row>
    <row r="20" spans="1:16" ht="16.2">
      <c r="A20" s="5"/>
      <c r="B20" s="11"/>
      <c r="C20" s="12"/>
      <c r="D20" s="12"/>
      <c r="E20" s="13"/>
      <c r="F20" s="5"/>
      <c r="G20" s="5"/>
      <c r="H20" s="5"/>
      <c r="I20" s="13"/>
      <c r="J20" s="14"/>
      <c r="K20" s="5"/>
      <c r="L20" s="5"/>
      <c r="M20" s="5"/>
      <c r="N20" s="5"/>
      <c r="O20" s="5"/>
      <c r="P20" s="5"/>
    </row>
    <row r="21" spans="1:16" ht="17.399999999999999">
      <c r="A21" s="15"/>
      <c r="B21" s="11"/>
      <c r="C21" s="12"/>
      <c r="D21" s="12"/>
      <c r="E21" s="16"/>
      <c r="F21" s="5"/>
      <c r="G21" s="5"/>
      <c r="H21" s="5"/>
      <c r="I21" s="16"/>
      <c r="J21" s="5"/>
      <c r="K21" s="5"/>
      <c r="L21" s="5"/>
      <c r="M21" s="5"/>
      <c r="N21" s="5"/>
      <c r="O21" s="5"/>
      <c r="P21" s="5"/>
    </row>
    <row r="22" spans="1:16" ht="17.399999999999999">
      <c r="A22" s="15"/>
      <c r="B22" s="11"/>
      <c r="C22" s="12"/>
      <c r="D22" s="12"/>
      <c r="E22" s="16"/>
      <c r="F22" s="5"/>
      <c r="G22" s="5"/>
      <c r="H22" s="5"/>
      <c r="I22" s="16"/>
      <c r="J22" s="5"/>
      <c r="K22" s="5"/>
      <c r="L22" s="5"/>
      <c r="M22" s="5"/>
      <c r="N22" s="5"/>
      <c r="O22" s="5"/>
      <c r="P22" s="5"/>
    </row>
    <row r="23" spans="1:16" ht="17.399999999999999">
      <c r="A23" s="15"/>
      <c r="B23" s="11"/>
      <c r="C23" s="12"/>
      <c r="D23" s="12"/>
      <c r="E23" s="16"/>
      <c r="F23" s="5"/>
      <c r="G23" s="5"/>
      <c r="H23" s="5"/>
      <c r="I23" s="16"/>
      <c r="J23" s="5"/>
      <c r="K23" s="5"/>
      <c r="L23" s="5"/>
      <c r="M23" s="5"/>
      <c r="N23" s="5"/>
      <c r="O23" s="5"/>
      <c r="P23" s="5"/>
    </row>
    <row r="24" spans="1:16" ht="17.399999999999999">
      <c r="A24" s="15"/>
      <c r="B24" s="11"/>
      <c r="C24" s="12"/>
      <c r="D24" s="12"/>
      <c r="E24" s="13"/>
      <c r="F24" s="5"/>
      <c r="G24" s="5"/>
      <c r="H24" s="5"/>
      <c r="I24" s="13"/>
      <c r="J24" s="14"/>
      <c r="K24" s="5"/>
      <c r="L24" s="5"/>
      <c r="M24" s="5"/>
      <c r="N24" s="5"/>
      <c r="O24" s="5"/>
      <c r="P24" s="5"/>
    </row>
    <row r="25" spans="1:16" ht="17.399999999999999">
      <c r="A25" s="15"/>
      <c r="B25" s="11"/>
      <c r="C25" s="12"/>
      <c r="D25" s="12"/>
      <c r="E25" s="16"/>
      <c r="F25" s="5"/>
      <c r="G25" s="5"/>
      <c r="H25" s="5"/>
      <c r="I25" s="16"/>
      <c r="J25" s="5"/>
      <c r="K25" s="5"/>
      <c r="L25" s="5"/>
      <c r="M25" s="5"/>
      <c r="N25" s="5"/>
      <c r="O25" s="5"/>
      <c r="P25" s="5"/>
    </row>
    <row r="26" spans="1:16" ht="17.399999999999999">
      <c r="A26" s="17"/>
      <c r="B26" s="18"/>
      <c r="C26" s="19"/>
      <c r="D26" s="19"/>
      <c r="E26" s="20"/>
      <c r="F26" s="21"/>
      <c r="G26" s="21"/>
      <c r="H26" s="21"/>
      <c r="I26" s="20"/>
      <c r="J26" s="22"/>
      <c r="K26" s="21"/>
      <c r="L26" s="21"/>
      <c r="M26" s="21"/>
      <c r="N26" s="21"/>
      <c r="O26" s="21"/>
      <c r="P26" s="21"/>
    </row>
    <row r="27" spans="1:16" ht="17.399999999999999">
      <c r="A27" s="17"/>
      <c r="B27" s="18"/>
      <c r="C27" s="19"/>
      <c r="D27" s="19"/>
      <c r="E27" s="23"/>
      <c r="F27" s="21"/>
      <c r="G27" s="21"/>
      <c r="H27" s="21"/>
      <c r="I27" s="23"/>
      <c r="J27" s="21"/>
      <c r="K27" s="21"/>
      <c r="L27" s="21"/>
      <c r="M27" s="21"/>
      <c r="N27" s="21"/>
      <c r="O27" s="21"/>
      <c r="P27" s="21"/>
    </row>
    <row r="28" spans="1:16" ht="17.399999999999999">
      <c r="A28" s="17"/>
      <c r="B28" s="18"/>
      <c r="C28" s="19"/>
      <c r="D28" s="19"/>
      <c r="E28" s="20"/>
      <c r="F28" s="21"/>
      <c r="G28" s="21"/>
      <c r="H28" s="21"/>
      <c r="I28" s="24"/>
      <c r="J28" s="22"/>
      <c r="K28" s="21"/>
      <c r="L28" s="21"/>
      <c r="M28" s="21"/>
      <c r="N28" s="21"/>
      <c r="O28" s="21"/>
      <c r="P28" s="21"/>
    </row>
    <row r="29" spans="1:16" ht="17.399999999999999">
      <c r="A29" s="17"/>
      <c r="B29" s="18"/>
      <c r="C29" s="19"/>
      <c r="D29" s="19"/>
      <c r="E29" s="23"/>
      <c r="F29" s="21"/>
      <c r="G29" s="21"/>
      <c r="H29" s="21"/>
      <c r="I29" s="23"/>
      <c r="J29" s="21"/>
      <c r="K29" s="21"/>
      <c r="L29" s="21"/>
      <c r="M29" s="21"/>
      <c r="N29" s="21"/>
      <c r="O29" s="21"/>
      <c r="P29" s="21"/>
    </row>
    <row r="30" spans="1:16" ht="17.399999999999999">
      <c r="A30" s="17"/>
      <c r="B30" s="18"/>
      <c r="C30" s="19"/>
      <c r="D30" s="19"/>
      <c r="E30" s="20"/>
      <c r="F30" s="21"/>
      <c r="G30" s="21"/>
      <c r="H30" s="21"/>
      <c r="I30" s="24"/>
      <c r="J30" s="22"/>
      <c r="K30" s="21"/>
      <c r="L30" s="21"/>
      <c r="M30" s="21"/>
      <c r="N30" s="21"/>
      <c r="O30" s="21"/>
      <c r="P30" s="21"/>
    </row>
  </sheetData>
  <mergeCells count="3">
    <mergeCell ref="A19:P19"/>
    <mergeCell ref="B9:O9"/>
    <mergeCell ref="A18:P1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C00000"/>
    <pageSetUpPr fitToPage="1"/>
  </sheetPr>
  <dimension ref="A1:P300"/>
  <sheetViews>
    <sheetView showGridLines="0" zoomScale="80" zoomScaleNormal="80" zoomScaleSheetLayoutView="100" workbookViewId="0">
      <pane ySplit="8" topLeftCell="A9" activePane="bottomLeft" state="frozen"/>
      <selection activeCell="B1" sqref="B1"/>
      <selection pane="bottomLeft" activeCell="F27" sqref="F27"/>
    </sheetView>
  </sheetViews>
  <sheetFormatPr baseColWidth="10" defaultColWidth="9.33203125" defaultRowHeight="14.4"/>
  <cols>
    <col min="1" max="1" width="3.109375" style="258" customWidth="1"/>
    <col min="2" max="2" width="52.33203125" style="258" customWidth="1"/>
    <col min="3" max="3" width="20.33203125" style="258" customWidth="1"/>
    <col min="4" max="4" width="19.6640625" style="258" customWidth="1"/>
    <col min="5" max="5" width="19.21875" style="258" customWidth="1"/>
    <col min="6" max="6" width="19.5546875" style="259" customWidth="1"/>
    <col min="7" max="7" width="17.88671875" style="258" customWidth="1"/>
    <col min="8" max="8" width="24.109375" style="258" customWidth="1"/>
    <col min="9" max="9" width="21" style="260" customWidth="1"/>
    <col min="10" max="10" width="18.6640625" style="258" customWidth="1"/>
    <col min="11" max="11" width="19.88671875" style="258" customWidth="1"/>
    <col min="12" max="12" width="16.88671875" style="261" customWidth="1"/>
    <col min="13" max="13" width="69.33203125" style="258" customWidth="1"/>
    <col min="14" max="14" width="18.6640625" style="258" bestFit="1" customWidth="1"/>
    <col min="15" max="20" width="9.33203125" style="258"/>
    <col min="21" max="21" width="21.33203125" style="258" customWidth="1"/>
    <col min="22" max="16384" width="9.33203125" style="258"/>
  </cols>
  <sheetData>
    <row r="1" spans="2:16" s="36" customFormat="1" ht="10.199999999999999" customHeight="1">
      <c r="F1" s="79"/>
      <c r="L1" s="65"/>
    </row>
    <row r="2" spans="2:16" s="36" customFormat="1">
      <c r="B2" s="31"/>
      <c r="C2" s="31"/>
      <c r="D2" s="31"/>
      <c r="E2" s="31"/>
      <c r="F2" s="165"/>
      <c r="G2" s="31"/>
      <c r="H2" s="31"/>
      <c r="I2" s="31"/>
      <c r="J2" s="31"/>
      <c r="K2" s="31"/>
      <c r="L2" s="80"/>
      <c r="M2" s="31"/>
      <c r="N2" s="31"/>
      <c r="O2" s="31"/>
      <c r="P2" s="31"/>
    </row>
    <row r="3" spans="2:16" s="36" customFormat="1">
      <c r="B3" s="474"/>
      <c r="C3" s="474"/>
      <c r="D3" s="474"/>
      <c r="E3" s="474"/>
      <c r="F3" s="474"/>
      <c r="G3" s="474"/>
      <c r="H3" s="474"/>
      <c r="I3" s="474"/>
      <c r="J3" s="474"/>
      <c r="K3" s="474"/>
      <c r="L3" s="474"/>
      <c r="M3" s="474"/>
    </row>
    <row r="4" spans="2:16" s="36" customFormat="1">
      <c r="B4" s="474"/>
      <c r="C4" s="474"/>
      <c r="D4" s="474"/>
      <c r="E4" s="474"/>
      <c r="F4" s="474"/>
      <c r="G4" s="474"/>
      <c r="H4" s="474"/>
      <c r="I4" s="474"/>
      <c r="J4" s="474"/>
      <c r="K4" s="474"/>
      <c r="L4" s="474"/>
      <c r="M4" s="474"/>
    </row>
    <row r="5" spans="2:16" s="36" customFormat="1">
      <c r="B5" s="474"/>
      <c r="C5" s="474"/>
      <c r="D5" s="474"/>
      <c r="E5" s="474"/>
      <c r="F5" s="474"/>
      <c r="G5" s="474"/>
      <c r="H5" s="474"/>
      <c r="I5" s="474"/>
      <c r="J5" s="474"/>
      <c r="K5" s="474"/>
      <c r="L5" s="474"/>
      <c r="M5" s="474"/>
    </row>
    <row r="6" spans="2:16" s="36" customFormat="1">
      <c r="B6" s="38"/>
      <c r="C6" s="38"/>
      <c r="D6" s="38"/>
      <c r="E6" s="38"/>
      <c r="F6" s="38"/>
      <c r="G6" s="38"/>
      <c r="H6" s="38"/>
      <c r="I6" s="38"/>
      <c r="J6" s="38"/>
      <c r="K6" s="38"/>
      <c r="L6" s="38"/>
      <c r="M6" s="38"/>
    </row>
    <row r="7" spans="2:16" s="36" customFormat="1">
      <c r="B7" s="474"/>
      <c r="C7" s="474"/>
      <c r="D7" s="474"/>
      <c r="E7" s="474"/>
      <c r="F7" s="474"/>
      <c r="G7" s="474"/>
      <c r="H7" s="474"/>
      <c r="I7" s="474"/>
      <c r="J7" s="474"/>
      <c r="K7" s="474"/>
      <c r="L7" s="474"/>
      <c r="M7" s="474"/>
    </row>
    <row r="8" spans="2:16">
      <c r="B8" s="262" t="s">
        <v>251</v>
      </c>
    </row>
    <row r="10" spans="2:16">
      <c r="B10" s="262" t="s">
        <v>177</v>
      </c>
    </row>
    <row r="11" spans="2:16" ht="39.6" customHeight="1">
      <c r="B11" s="514" t="s">
        <v>623</v>
      </c>
      <c r="C11" s="514"/>
      <c r="D11" s="514"/>
      <c r="E11" s="514"/>
      <c r="F11" s="514"/>
      <c r="G11" s="514"/>
      <c r="H11" s="514"/>
      <c r="I11" s="213"/>
      <c r="J11" s="213"/>
      <c r="K11" s="213"/>
    </row>
    <row r="12" spans="2:16">
      <c r="B12" s="262"/>
    </row>
    <row r="13" spans="2:16" s="259" customFormat="1" ht="28.2" customHeight="1">
      <c r="B13" s="344"/>
      <c r="C13" s="343">
        <v>45199</v>
      </c>
      <c r="D13" s="343">
        <v>44834</v>
      </c>
      <c r="E13" s="343">
        <v>44926</v>
      </c>
      <c r="G13" s="258"/>
      <c r="I13" s="263"/>
      <c r="L13" s="261"/>
    </row>
    <row r="14" spans="2:16" ht="26.4" customHeight="1">
      <c r="B14" s="264" t="s">
        <v>301</v>
      </c>
      <c r="C14" s="265">
        <v>7289.83</v>
      </c>
      <c r="D14" s="265">
        <v>7078.87</v>
      </c>
      <c r="E14" s="265">
        <v>7322.9</v>
      </c>
    </row>
    <row r="15" spans="2:16" ht="26.4" customHeight="1">
      <c r="B15" s="264" t="s">
        <v>302</v>
      </c>
      <c r="C15" s="265">
        <v>7307.17</v>
      </c>
      <c r="D15" s="265">
        <v>7090.2</v>
      </c>
      <c r="E15" s="265">
        <v>7339.62</v>
      </c>
      <c r="F15" s="345"/>
    </row>
    <row r="16" spans="2:16">
      <c r="D16" s="266"/>
    </row>
    <row r="17" spans="2:12">
      <c r="D17" s="266"/>
      <c r="E17" s="266"/>
    </row>
    <row r="18" spans="2:12">
      <c r="B18" s="262" t="s">
        <v>178</v>
      </c>
      <c r="C18" s="267"/>
    </row>
    <row r="19" spans="2:12" ht="16.2" customHeight="1">
      <c r="B19" s="518"/>
      <c r="C19" s="518"/>
      <c r="D19" s="518"/>
      <c r="E19" s="518"/>
      <c r="F19" s="518"/>
      <c r="G19" s="518"/>
      <c r="H19" s="518"/>
    </row>
    <row r="20" spans="2:12" ht="17.399999999999999" customHeight="1">
      <c r="B20" s="436" t="s">
        <v>624</v>
      </c>
      <c r="C20" s="436"/>
      <c r="D20" s="437"/>
      <c r="E20" s="437"/>
      <c r="F20" s="438"/>
      <c r="G20" s="437"/>
      <c r="H20" s="437"/>
      <c r="I20" s="258"/>
    </row>
    <row r="21" spans="2:12" s="268" customFormat="1" ht="36" customHeight="1">
      <c r="B21" s="519" t="s">
        <v>179</v>
      </c>
      <c r="C21" s="519" t="s">
        <v>299</v>
      </c>
      <c r="D21" s="519" t="s">
        <v>300</v>
      </c>
      <c r="E21" s="519" t="s">
        <v>626</v>
      </c>
      <c r="F21" s="519" t="s">
        <v>627</v>
      </c>
      <c r="G21" s="519" t="s">
        <v>324</v>
      </c>
      <c r="H21" s="519" t="s">
        <v>325</v>
      </c>
      <c r="J21" s="269"/>
      <c r="L21" s="270"/>
    </row>
    <row r="22" spans="2:12" ht="15.6" customHeight="1">
      <c r="B22" s="519"/>
      <c r="C22" s="519"/>
      <c r="D22" s="519"/>
      <c r="E22" s="519"/>
      <c r="F22" s="519"/>
      <c r="G22" s="519"/>
      <c r="H22" s="519"/>
      <c r="I22" s="258"/>
      <c r="J22" s="260"/>
    </row>
    <row r="23" spans="2:12" ht="13.95" customHeight="1">
      <c r="B23" s="271" t="s">
        <v>1</v>
      </c>
      <c r="C23" s="441"/>
      <c r="D23" s="442"/>
      <c r="E23" s="442"/>
      <c r="F23" s="442"/>
      <c r="G23" s="442"/>
      <c r="H23" s="442"/>
      <c r="I23" s="258"/>
    </row>
    <row r="24" spans="2:12" ht="13.95" customHeight="1">
      <c r="B24" s="271" t="s">
        <v>2</v>
      </c>
      <c r="C24" s="441"/>
      <c r="D24" s="442"/>
      <c r="E24" s="442"/>
      <c r="F24" s="442"/>
      <c r="G24" s="442"/>
      <c r="H24" s="442"/>
      <c r="I24" s="258"/>
    </row>
    <row r="25" spans="2:12" ht="13.95" customHeight="1">
      <c r="B25" s="330" t="s">
        <v>9</v>
      </c>
      <c r="C25" s="441" t="s">
        <v>625</v>
      </c>
      <c r="D25" s="443">
        <v>8235.2099999999991</v>
      </c>
      <c r="E25" s="443">
        <v>7289.83</v>
      </c>
      <c r="F25" s="442">
        <v>60033280.914299995</v>
      </c>
      <c r="G25" s="443">
        <v>7322.9</v>
      </c>
      <c r="H25" s="442">
        <v>0</v>
      </c>
      <c r="I25" s="258"/>
    </row>
    <row r="26" spans="2:12" ht="13.95" customHeight="1">
      <c r="B26" s="330" t="s">
        <v>447</v>
      </c>
      <c r="C26" s="441" t="s">
        <v>625</v>
      </c>
      <c r="D26" s="443">
        <v>50441.53</v>
      </c>
      <c r="E26" s="443">
        <v>7289.83</v>
      </c>
      <c r="F26" s="442">
        <v>367710178.63989997</v>
      </c>
      <c r="G26" s="443">
        <v>7322.9</v>
      </c>
      <c r="H26" s="442">
        <v>0</v>
      </c>
      <c r="I26" s="258"/>
    </row>
    <row r="27" spans="2:12" ht="13.95" customHeight="1">
      <c r="B27" s="330" t="s">
        <v>166</v>
      </c>
      <c r="C27" s="441"/>
      <c r="D27" s="442"/>
      <c r="E27" s="442"/>
      <c r="F27" s="442"/>
      <c r="G27" s="442"/>
      <c r="H27" s="442"/>
      <c r="I27" s="258"/>
    </row>
    <row r="28" spans="2:12" ht="13.95" customHeight="1">
      <c r="B28" s="271" t="s">
        <v>4</v>
      </c>
      <c r="C28" s="441"/>
      <c r="D28" s="442"/>
      <c r="E28" s="442"/>
      <c r="F28" s="442"/>
      <c r="G28" s="442"/>
      <c r="H28" s="442"/>
      <c r="I28" s="258"/>
    </row>
    <row r="29" spans="2:12" ht="13.95" customHeight="1">
      <c r="B29" s="271" t="s">
        <v>5</v>
      </c>
      <c r="C29" s="441"/>
      <c r="D29" s="442"/>
      <c r="E29" s="442"/>
      <c r="F29" s="442"/>
      <c r="G29" s="442"/>
      <c r="H29" s="442"/>
      <c r="I29" s="258"/>
    </row>
    <row r="30" spans="2:12" ht="13.95" customHeight="1">
      <c r="B30" s="330" t="s">
        <v>628</v>
      </c>
      <c r="C30" s="441" t="s">
        <v>625</v>
      </c>
      <c r="D30" s="443">
        <v>-50123.29</v>
      </c>
      <c r="E30" s="443">
        <v>7307.17</v>
      </c>
      <c r="F30" s="442">
        <v>-366259400.98930001</v>
      </c>
      <c r="G30" s="443">
        <v>7339.62</v>
      </c>
      <c r="H30" s="442">
        <v>0</v>
      </c>
      <c r="I30" s="258"/>
    </row>
    <row r="31" spans="2:12" ht="13.95" customHeight="1">
      <c r="B31" s="330" t="s">
        <v>182</v>
      </c>
      <c r="C31" s="441" t="s">
        <v>625</v>
      </c>
      <c r="D31" s="443">
        <v>-2.0299999999999998</v>
      </c>
      <c r="E31" s="443">
        <v>7307.17</v>
      </c>
      <c r="F31" s="442">
        <v>-14833.5551</v>
      </c>
      <c r="G31" s="443">
        <v>7339.62</v>
      </c>
      <c r="H31" s="442">
        <v>0</v>
      </c>
      <c r="I31" s="258"/>
      <c r="J31" s="274"/>
      <c r="K31" s="274"/>
    </row>
    <row r="32" spans="2:12" s="262" customFormat="1" ht="13.95" customHeight="1">
      <c r="B32" s="271" t="s">
        <v>629</v>
      </c>
      <c r="C32" s="439"/>
      <c r="D32" s="440">
        <v>8551.4199999999964</v>
      </c>
      <c r="E32" s="333"/>
      <c r="F32" s="333">
        <v>61469225.00979992</v>
      </c>
      <c r="G32" s="333"/>
      <c r="H32" s="333"/>
      <c r="L32" s="444"/>
    </row>
    <row r="35" spans="2:12">
      <c r="B35" s="262" t="s">
        <v>183</v>
      </c>
      <c r="H35" s="260"/>
    </row>
    <row r="36" spans="2:12">
      <c r="H36" s="260"/>
    </row>
    <row r="37" spans="2:12" s="279" customFormat="1" ht="20.399999999999999" customHeight="1">
      <c r="B37" s="520" t="s">
        <v>57</v>
      </c>
      <c r="C37" s="520" t="s">
        <v>630</v>
      </c>
      <c r="D37" s="520" t="s">
        <v>631</v>
      </c>
      <c r="E37" s="520" t="s">
        <v>326</v>
      </c>
      <c r="F37" s="520" t="s">
        <v>327</v>
      </c>
      <c r="H37" s="260"/>
      <c r="I37" s="260"/>
      <c r="L37" s="280"/>
    </row>
    <row r="38" spans="2:12" ht="36.6" customHeight="1">
      <c r="B38" s="521"/>
      <c r="C38" s="521"/>
      <c r="D38" s="521"/>
      <c r="E38" s="521"/>
      <c r="F38" s="521"/>
      <c r="G38" s="281"/>
      <c r="H38" s="260"/>
      <c r="J38" s="281"/>
      <c r="K38" s="281"/>
    </row>
    <row r="39" spans="2:12" ht="34.950000000000003" customHeight="1">
      <c r="B39" s="248" t="s">
        <v>184</v>
      </c>
      <c r="C39" s="273">
        <v>7289.83</v>
      </c>
      <c r="D39" s="445">
        <v>13260816.58</v>
      </c>
      <c r="E39" s="273">
        <v>7322.9</v>
      </c>
      <c r="F39" s="349">
        <v>0</v>
      </c>
      <c r="H39" s="260"/>
      <c r="J39" s="281"/>
    </row>
    <row r="40" spans="2:12" ht="34.950000000000003" customHeight="1">
      <c r="B40" s="248" t="s">
        <v>185</v>
      </c>
      <c r="C40" s="273">
        <v>7307.17</v>
      </c>
      <c r="D40" s="445">
        <v>4430.0599999999995</v>
      </c>
      <c r="E40" s="273">
        <v>7339.62</v>
      </c>
      <c r="F40" s="349">
        <v>0</v>
      </c>
      <c r="H40" s="260"/>
      <c r="J40" s="281"/>
    </row>
    <row r="41" spans="2:12" s="282" customFormat="1" ht="20.399999999999999" customHeight="1">
      <c r="B41" s="283" t="s">
        <v>186</v>
      </c>
      <c r="C41" s="350"/>
      <c r="D41" s="276">
        <v>13265246.640000001</v>
      </c>
      <c r="E41" s="350"/>
      <c r="F41" s="351">
        <v>0</v>
      </c>
      <c r="H41" s="284"/>
      <c r="I41" s="285"/>
      <c r="J41" s="286"/>
      <c r="L41" s="287"/>
    </row>
    <row r="42" spans="2:12" ht="34.950000000000003" customHeight="1">
      <c r="B42" s="248" t="s">
        <v>187</v>
      </c>
      <c r="C42" s="273">
        <v>7289.83</v>
      </c>
      <c r="D42" s="445">
        <v>-216154.48</v>
      </c>
      <c r="E42" s="273">
        <v>7322.9</v>
      </c>
      <c r="F42" s="349">
        <v>0</v>
      </c>
      <c r="H42" s="260"/>
      <c r="J42" s="281"/>
    </row>
    <row r="43" spans="2:12" ht="34.950000000000003" customHeight="1">
      <c r="B43" s="248" t="s">
        <v>188</v>
      </c>
      <c r="C43" s="273">
        <v>7307.17</v>
      </c>
      <c r="D43" s="445">
        <v>-13880977.140000001</v>
      </c>
      <c r="E43" s="273">
        <v>7339.62</v>
      </c>
      <c r="F43" s="349">
        <v>0</v>
      </c>
      <c r="H43" s="260"/>
      <c r="J43" s="281"/>
    </row>
    <row r="44" spans="2:12" s="282" customFormat="1" ht="20.399999999999999" customHeight="1">
      <c r="B44" s="283" t="s">
        <v>189</v>
      </c>
      <c r="C44" s="350"/>
      <c r="D44" s="276">
        <v>-14097131.620000001</v>
      </c>
      <c r="E44" s="350"/>
      <c r="F44" s="351">
        <v>0</v>
      </c>
      <c r="H44" s="284"/>
      <c r="I44" s="285"/>
      <c r="J44" s="286"/>
      <c r="L44" s="287"/>
    </row>
    <row r="45" spans="2:12" s="282" customFormat="1" ht="20.399999999999999" customHeight="1">
      <c r="B45" s="283" t="s">
        <v>633</v>
      </c>
      <c r="C45" s="350"/>
      <c r="D45" s="276">
        <v>-831884.98000000045</v>
      </c>
      <c r="E45" s="350"/>
      <c r="F45" s="351">
        <v>0</v>
      </c>
      <c r="H45" s="284"/>
      <c r="I45" s="285"/>
      <c r="J45" s="286"/>
      <c r="L45" s="287"/>
    </row>
    <row r="46" spans="2:12">
      <c r="D46" s="288"/>
    </row>
    <row r="47" spans="2:12">
      <c r="D47" s="288"/>
    </row>
    <row r="48" spans="2:12">
      <c r="B48" s="262" t="s">
        <v>190</v>
      </c>
      <c r="C48" s="289"/>
      <c r="H48" s="35"/>
      <c r="I48" s="35"/>
    </row>
    <row r="49" spans="1:12">
      <c r="B49" s="258" t="s">
        <v>143</v>
      </c>
      <c r="I49" s="35"/>
    </row>
    <row r="50" spans="1:12">
      <c r="B50" s="290"/>
      <c r="C50" s="291"/>
      <c r="D50" s="291"/>
    </row>
    <row r="51" spans="1:12" ht="28.95" customHeight="1">
      <c r="B51" s="347" t="s">
        <v>0</v>
      </c>
      <c r="C51" s="347" t="s">
        <v>303</v>
      </c>
      <c r="D51" s="343">
        <v>45199</v>
      </c>
      <c r="E51" s="343">
        <v>44926</v>
      </c>
    </row>
    <row r="52" spans="1:12">
      <c r="A52" s="292"/>
      <c r="B52" s="295" t="s">
        <v>409</v>
      </c>
      <c r="C52" s="293" t="s">
        <v>304</v>
      </c>
      <c r="D52" s="294">
        <v>491771262.57999998</v>
      </c>
      <c r="E52" s="294">
        <v>0</v>
      </c>
    </row>
    <row r="53" spans="1:12">
      <c r="A53" s="292"/>
      <c r="B53" s="295" t="s">
        <v>410</v>
      </c>
      <c r="C53" s="293" t="s">
        <v>304</v>
      </c>
      <c r="D53" s="294">
        <v>27256601.471700002</v>
      </c>
      <c r="E53" s="294">
        <v>0</v>
      </c>
    </row>
    <row r="54" spans="1:12">
      <c r="A54" s="292"/>
      <c r="B54" s="295" t="s">
        <v>411</v>
      </c>
      <c r="C54" s="293" t="s">
        <v>305</v>
      </c>
      <c r="D54" s="294">
        <v>4713562</v>
      </c>
      <c r="E54" s="294">
        <v>0</v>
      </c>
    </row>
    <row r="55" spans="1:12">
      <c r="A55" s="292"/>
      <c r="B55" s="295" t="s">
        <v>412</v>
      </c>
      <c r="C55" s="293" t="s">
        <v>305</v>
      </c>
      <c r="D55" s="294">
        <v>32776678.57</v>
      </c>
      <c r="E55" s="294">
        <v>0</v>
      </c>
    </row>
    <row r="56" spans="1:12">
      <c r="B56" s="296" t="s">
        <v>35</v>
      </c>
      <c r="C56" s="296"/>
      <c r="D56" s="297">
        <v>556518104.62170005</v>
      </c>
      <c r="E56" s="297">
        <v>0</v>
      </c>
      <c r="F56" s="298"/>
      <c r="G56" s="299"/>
    </row>
    <row r="57" spans="1:12">
      <c r="C57" s="300"/>
      <c r="D57" s="300"/>
    </row>
    <row r="58" spans="1:12">
      <c r="D58" s="301"/>
    </row>
    <row r="59" spans="1:12" s="27" customFormat="1">
      <c r="B59" s="262" t="s">
        <v>144</v>
      </c>
      <c r="C59" s="302"/>
      <c r="F59" s="303"/>
      <c r="I59" s="255"/>
      <c r="L59" s="256"/>
    </row>
    <row r="60" spans="1:12" s="27" customFormat="1">
      <c r="B60" s="262"/>
      <c r="F60" s="303"/>
      <c r="I60" s="255"/>
      <c r="L60" s="256"/>
    </row>
    <row r="61" spans="1:12" s="27" customFormat="1">
      <c r="B61" s="262" t="s">
        <v>191</v>
      </c>
      <c r="F61" s="303"/>
      <c r="I61" s="255"/>
      <c r="L61" s="256"/>
    </row>
    <row r="62" spans="1:12" s="27" customFormat="1">
      <c r="B62" s="258" t="s">
        <v>634</v>
      </c>
      <c r="F62" s="303"/>
      <c r="I62" s="255"/>
      <c r="L62" s="256"/>
    </row>
    <row r="63" spans="1:12" s="27" customFormat="1">
      <c r="B63" s="258"/>
      <c r="F63" s="303"/>
      <c r="I63" s="255"/>
      <c r="L63" s="256"/>
    </row>
    <row r="64" spans="1:12" s="27" customFormat="1" ht="18" customHeight="1">
      <c r="B64" s="524" t="s">
        <v>145</v>
      </c>
      <c r="C64" s="525"/>
      <c r="D64" s="525"/>
      <c r="E64" s="525"/>
      <c r="F64" s="525"/>
      <c r="G64" s="526"/>
      <c r="H64" s="524" t="s">
        <v>635</v>
      </c>
      <c r="I64" s="525"/>
      <c r="J64" s="526"/>
      <c r="L64" s="256"/>
    </row>
    <row r="65" spans="2:13" s="27" customFormat="1" ht="15" customHeight="1">
      <c r="B65" s="522" t="s">
        <v>292</v>
      </c>
      <c r="C65" s="522" t="s">
        <v>264</v>
      </c>
      <c r="D65" s="520" t="s">
        <v>265</v>
      </c>
      <c r="E65" s="524" t="s">
        <v>266</v>
      </c>
      <c r="F65" s="526"/>
      <c r="G65" s="520" t="s">
        <v>306</v>
      </c>
      <c r="H65" s="522" t="s">
        <v>267</v>
      </c>
      <c r="I65" s="522" t="s">
        <v>268</v>
      </c>
      <c r="J65" s="520" t="s">
        <v>307</v>
      </c>
      <c r="L65" s="256"/>
    </row>
    <row r="66" spans="2:13" s="27" customFormat="1" ht="20.399999999999999" customHeight="1">
      <c r="B66" s="523"/>
      <c r="C66" s="523"/>
      <c r="D66" s="521"/>
      <c r="E66" s="347" t="s">
        <v>308</v>
      </c>
      <c r="F66" s="346" t="s">
        <v>309</v>
      </c>
      <c r="G66" s="521"/>
      <c r="H66" s="523"/>
      <c r="I66" s="523"/>
      <c r="J66" s="521"/>
      <c r="L66" s="256"/>
    </row>
    <row r="67" spans="2:13" s="27" customFormat="1" ht="15" customHeight="1">
      <c r="B67" s="304" t="s">
        <v>146</v>
      </c>
      <c r="C67" s="305"/>
      <c r="D67" s="306"/>
      <c r="E67" s="306"/>
      <c r="F67" s="307"/>
      <c r="G67" s="306"/>
      <c r="H67" s="306"/>
      <c r="I67" s="306"/>
      <c r="J67" s="147"/>
      <c r="L67" s="256"/>
    </row>
    <row r="68" spans="2:13" s="27" customFormat="1">
      <c r="B68" s="453" t="s">
        <v>639</v>
      </c>
      <c r="C68" s="446"/>
      <c r="D68" s="447"/>
      <c r="E68" s="447"/>
      <c r="F68" s="448"/>
      <c r="G68" s="447"/>
      <c r="H68" s="447"/>
      <c r="I68" s="447"/>
      <c r="J68" s="447"/>
      <c r="L68" s="256"/>
      <c r="M68" s="257"/>
    </row>
    <row r="69" spans="2:13" s="27" customFormat="1">
      <c r="B69" s="109" t="s">
        <v>636</v>
      </c>
      <c r="C69" s="309" t="s">
        <v>638</v>
      </c>
      <c r="D69" s="310">
        <v>1</v>
      </c>
      <c r="E69" s="310">
        <v>200000000</v>
      </c>
      <c r="F69" s="311" t="s">
        <v>632</v>
      </c>
      <c r="G69" s="310">
        <v>201851115.88500866</v>
      </c>
      <c r="H69" s="310">
        <v>1466946130000</v>
      </c>
      <c r="I69" s="310">
        <v>373205879278</v>
      </c>
      <c r="J69" s="310">
        <v>4095142413852</v>
      </c>
      <c r="L69" s="256"/>
      <c r="M69" s="257"/>
    </row>
    <row r="70" spans="2:13" s="27" customFormat="1">
      <c r="B70" s="109" t="s">
        <v>636</v>
      </c>
      <c r="C70" s="309" t="s">
        <v>638</v>
      </c>
      <c r="D70" s="310">
        <v>1</v>
      </c>
      <c r="E70" s="310">
        <v>500000000</v>
      </c>
      <c r="F70" s="311">
        <v>0</v>
      </c>
      <c r="G70" s="310">
        <v>506715003.84073734</v>
      </c>
      <c r="H70" s="310">
        <v>1466946130000</v>
      </c>
      <c r="I70" s="310">
        <v>373205879278</v>
      </c>
      <c r="J70" s="310">
        <v>4095142413852</v>
      </c>
      <c r="L70" s="256"/>
      <c r="M70" s="257"/>
    </row>
    <row r="71" spans="2:13" s="27" customFormat="1">
      <c r="B71" s="109" t="s">
        <v>636</v>
      </c>
      <c r="C71" s="309" t="s">
        <v>638</v>
      </c>
      <c r="D71" s="310">
        <v>1</v>
      </c>
      <c r="E71" s="310">
        <v>500000000</v>
      </c>
      <c r="F71" s="311">
        <v>0</v>
      </c>
      <c r="G71" s="310">
        <v>506715003.84073734</v>
      </c>
      <c r="H71" s="310">
        <v>1466946130000</v>
      </c>
      <c r="I71" s="310">
        <v>373205879278</v>
      </c>
      <c r="J71" s="310">
        <v>4095142413852</v>
      </c>
      <c r="L71" s="256"/>
      <c r="M71" s="257"/>
    </row>
    <row r="72" spans="2:13" s="27" customFormat="1">
      <c r="B72" s="109" t="s">
        <v>636</v>
      </c>
      <c r="C72" s="309" t="s">
        <v>638</v>
      </c>
      <c r="D72" s="310">
        <v>1</v>
      </c>
      <c r="E72" s="310">
        <v>500000000</v>
      </c>
      <c r="F72" s="311">
        <v>0</v>
      </c>
      <c r="G72" s="310">
        <v>506715003.84073734</v>
      </c>
      <c r="H72" s="310">
        <v>1466946130000</v>
      </c>
      <c r="I72" s="310">
        <v>373205879278</v>
      </c>
      <c r="J72" s="310">
        <v>4095142413852</v>
      </c>
      <c r="L72" s="256"/>
      <c r="M72" s="257"/>
    </row>
    <row r="73" spans="2:13" s="27" customFormat="1">
      <c r="B73" s="109" t="s">
        <v>636</v>
      </c>
      <c r="C73" s="309" t="s">
        <v>638</v>
      </c>
      <c r="D73" s="310">
        <v>1</v>
      </c>
      <c r="E73" s="310">
        <v>500000000</v>
      </c>
      <c r="F73" s="311">
        <v>0</v>
      </c>
      <c r="G73" s="310">
        <v>506715003.84073734</v>
      </c>
      <c r="H73" s="310">
        <v>1466946130000</v>
      </c>
      <c r="I73" s="310">
        <v>373205879278</v>
      </c>
      <c r="J73" s="310">
        <v>4095142413852</v>
      </c>
      <c r="L73" s="256"/>
      <c r="M73" s="257"/>
    </row>
    <row r="74" spans="2:13" s="27" customFormat="1">
      <c r="B74" s="449" t="s">
        <v>637</v>
      </c>
      <c r="C74" s="450" t="s">
        <v>644</v>
      </c>
      <c r="D74" s="451">
        <v>500</v>
      </c>
      <c r="E74" s="451">
        <v>1000000</v>
      </c>
      <c r="F74" s="452">
        <v>0</v>
      </c>
      <c r="G74" s="451">
        <v>511096546.13493276</v>
      </c>
      <c r="H74" s="451">
        <v>500000000000</v>
      </c>
      <c r="I74" s="451">
        <v>147596537775</v>
      </c>
      <c r="J74" s="451">
        <v>1049899411345</v>
      </c>
      <c r="L74" s="256"/>
      <c r="M74" s="257"/>
    </row>
    <row r="75" spans="2:13" s="27" customFormat="1">
      <c r="B75" s="453" t="s">
        <v>448</v>
      </c>
      <c r="C75" s="446"/>
      <c r="D75" s="447"/>
      <c r="E75" s="447"/>
      <c r="F75" s="448"/>
      <c r="G75" s="447"/>
      <c r="H75" s="447"/>
      <c r="I75" s="447"/>
      <c r="J75" s="447"/>
      <c r="L75" s="256"/>
      <c r="M75" s="257"/>
    </row>
    <row r="76" spans="2:13" s="27" customFormat="1">
      <c r="B76" s="109" t="s">
        <v>640</v>
      </c>
      <c r="C76" s="309" t="s">
        <v>645</v>
      </c>
      <c r="D76" s="310">
        <v>2750</v>
      </c>
      <c r="E76" s="310">
        <v>1000000</v>
      </c>
      <c r="F76" s="311" t="s">
        <v>632</v>
      </c>
      <c r="G76" s="310">
        <v>2826220291.4246602</v>
      </c>
      <c r="H76" s="310">
        <v>327245000000</v>
      </c>
      <c r="I76" s="310">
        <v>171405000000</v>
      </c>
      <c r="J76" s="310">
        <v>540684000000</v>
      </c>
      <c r="L76" s="256"/>
      <c r="M76" s="257"/>
    </row>
    <row r="77" spans="2:13" s="27" customFormat="1">
      <c r="B77" s="109" t="s">
        <v>641</v>
      </c>
      <c r="C77" s="309" t="s">
        <v>645</v>
      </c>
      <c r="D77" s="310">
        <v>200</v>
      </c>
      <c r="E77" s="310">
        <v>1000000</v>
      </c>
      <c r="F77" s="311">
        <v>0</v>
      </c>
      <c r="G77" s="310">
        <v>201504887.915595</v>
      </c>
      <c r="H77" s="310">
        <v>146400000000</v>
      </c>
      <c r="I77" s="310">
        <v>122569000000</v>
      </c>
      <c r="J77" s="310">
        <v>1018227000000</v>
      </c>
      <c r="L77" s="256"/>
      <c r="M77" s="257"/>
    </row>
    <row r="78" spans="2:13" s="27" customFormat="1">
      <c r="B78" s="109" t="s">
        <v>642</v>
      </c>
      <c r="C78" s="309" t="s">
        <v>645</v>
      </c>
      <c r="D78" s="310">
        <v>300</v>
      </c>
      <c r="E78" s="310">
        <v>1000000</v>
      </c>
      <c r="F78" s="311">
        <v>0</v>
      </c>
      <c r="G78" s="310">
        <v>311505288.46153802</v>
      </c>
      <c r="H78" s="310">
        <v>1285552429964</v>
      </c>
      <c r="I78" s="310">
        <v>33266747019</v>
      </c>
      <c r="J78" s="310">
        <v>1854115779499</v>
      </c>
      <c r="L78" s="256"/>
      <c r="M78" s="257"/>
    </row>
    <row r="79" spans="2:13" s="27" customFormat="1">
      <c r="B79" s="109" t="s">
        <v>642</v>
      </c>
      <c r="C79" s="309" t="s">
        <v>645</v>
      </c>
      <c r="D79" s="310">
        <v>200</v>
      </c>
      <c r="E79" s="310">
        <v>1000000</v>
      </c>
      <c r="F79" s="311">
        <v>0</v>
      </c>
      <c r="G79" s="310">
        <v>207670192.30769232</v>
      </c>
      <c r="H79" s="310">
        <v>1285552429964</v>
      </c>
      <c r="I79" s="310">
        <v>33266747019</v>
      </c>
      <c r="J79" s="310">
        <v>1854115779499</v>
      </c>
      <c r="L79" s="256"/>
      <c r="M79" s="257"/>
    </row>
    <row r="80" spans="2:13" s="27" customFormat="1">
      <c r="B80" s="109" t="s">
        <v>642</v>
      </c>
      <c r="C80" s="309" t="s">
        <v>645</v>
      </c>
      <c r="D80" s="310">
        <v>500</v>
      </c>
      <c r="E80" s="310">
        <v>1000000</v>
      </c>
      <c r="F80" s="311">
        <v>0</v>
      </c>
      <c r="G80" s="310">
        <v>506004142.13274795</v>
      </c>
      <c r="H80" s="310">
        <v>1285552429964</v>
      </c>
      <c r="I80" s="310">
        <v>33266747019</v>
      </c>
      <c r="J80" s="310">
        <v>1854115779499</v>
      </c>
      <c r="L80" s="256"/>
      <c r="M80" s="257"/>
    </row>
    <row r="81" spans="2:13" s="27" customFormat="1">
      <c r="B81" s="109" t="s">
        <v>642</v>
      </c>
      <c r="C81" s="309" t="s">
        <v>645</v>
      </c>
      <c r="D81" s="310">
        <v>1200</v>
      </c>
      <c r="E81" s="310">
        <v>1000000</v>
      </c>
      <c r="F81" s="311">
        <v>0</v>
      </c>
      <c r="G81" s="310">
        <v>1216021431.4298909</v>
      </c>
      <c r="H81" s="310">
        <v>1285552429964</v>
      </c>
      <c r="I81" s="310">
        <v>33266747019</v>
      </c>
      <c r="J81" s="310">
        <v>1854115779499</v>
      </c>
      <c r="L81" s="256"/>
      <c r="M81" s="257"/>
    </row>
    <row r="82" spans="2:13" s="27" customFormat="1">
      <c r="B82" s="449" t="s">
        <v>643</v>
      </c>
      <c r="C82" s="450" t="s">
        <v>638</v>
      </c>
      <c r="D82" s="451">
        <v>1</v>
      </c>
      <c r="E82" s="451">
        <v>0</v>
      </c>
      <c r="F82" s="452">
        <v>50000</v>
      </c>
      <c r="G82" s="451">
        <v>367710352.81265098</v>
      </c>
      <c r="H82" s="451">
        <v>1751406377751</v>
      </c>
      <c r="I82" s="451">
        <v>325907201077</v>
      </c>
      <c r="J82" s="451">
        <v>3079945563236</v>
      </c>
      <c r="L82" s="256"/>
      <c r="M82" s="257"/>
    </row>
    <row r="83" spans="2:13" s="27" customFormat="1">
      <c r="B83" s="271" t="s">
        <v>592</v>
      </c>
      <c r="C83" s="277"/>
      <c r="D83" s="278"/>
      <c r="E83" s="278"/>
      <c r="F83" s="313"/>
      <c r="G83" s="314">
        <v>8376444263.8676653</v>
      </c>
      <c r="H83" s="315"/>
      <c r="I83" s="35"/>
      <c r="L83" s="256"/>
      <c r="M83" s="257"/>
    </row>
    <row r="84" spans="2:13" s="27" customFormat="1">
      <c r="B84" s="271" t="s">
        <v>323</v>
      </c>
      <c r="C84" s="316"/>
      <c r="D84" s="317"/>
      <c r="E84" s="317"/>
      <c r="F84" s="318"/>
      <c r="G84" s="319">
        <v>0</v>
      </c>
      <c r="H84" s="315"/>
      <c r="I84" s="320"/>
      <c r="L84" s="256"/>
      <c r="M84" s="257"/>
    </row>
    <row r="85" spans="2:13" s="27" customFormat="1">
      <c r="B85" s="308" t="s">
        <v>126</v>
      </c>
      <c r="C85" s="321"/>
      <c r="D85" s="321"/>
      <c r="E85" s="322"/>
      <c r="F85" s="322"/>
      <c r="G85" s="323"/>
      <c r="H85" s="40"/>
      <c r="I85" s="324"/>
      <c r="J85" s="220"/>
      <c r="L85" s="256"/>
      <c r="M85" s="257"/>
    </row>
    <row r="86" spans="2:13" s="27" customFormat="1" ht="15" customHeight="1">
      <c r="B86" s="48" t="s">
        <v>293</v>
      </c>
      <c r="C86" s="272" t="s">
        <v>147</v>
      </c>
      <c r="D86" s="325">
        <v>1</v>
      </c>
      <c r="E86" s="454">
        <v>200000000</v>
      </c>
      <c r="F86" s="455">
        <v>0</v>
      </c>
      <c r="G86" s="456">
        <v>1003000000</v>
      </c>
      <c r="H86" s="52"/>
      <c r="I86" s="255"/>
      <c r="J86" s="312"/>
      <c r="L86" s="256"/>
      <c r="M86" s="326"/>
    </row>
    <row r="87" spans="2:13" s="27" customFormat="1">
      <c r="B87" s="271" t="s">
        <v>592</v>
      </c>
      <c r="C87" s="277"/>
      <c r="D87" s="271"/>
      <c r="E87" s="327">
        <v>200000000</v>
      </c>
      <c r="F87" s="275"/>
      <c r="G87" s="276">
        <v>1003000000</v>
      </c>
      <c r="H87" s="312"/>
      <c r="I87" s="255"/>
      <c r="J87" s="312"/>
      <c r="L87" s="256"/>
      <c r="M87" s="257"/>
    </row>
    <row r="88" spans="2:13" s="27" customFormat="1">
      <c r="B88" s="271" t="s">
        <v>323</v>
      </c>
      <c r="C88" s="277"/>
      <c r="D88" s="271"/>
      <c r="E88" s="328">
        <v>0</v>
      </c>
      <c r="F88" s="275"/>
      <c r="G88" s="276">
        <v>0</v>
      </c>
      <c r="H88" s="312"/>
      <c r="I88" s="255"/>
      <c r="L88" s="256"/>
      <c r="M88" s="257"/>
    </row>
    <row r="89" spans="2:13" s="27" customFormat="1">
      <c r="F89" s="303"/>
      <c r="I89" s="255"/>
      <c r="L89" s="256"/>
      <c r="M89" s="257"/>
    </row>
    <row r="90" spans="2:13" s="27" customFormat="1">
      <c r="F90" s="303"/>
      <c r="I90" s="255"/>
      <c r="L90" s="256"/>
    </row>
    <row r="91" spans="2:13" ht="33.6" customHeight="1">
      <c r="B91" s="348" t="s">
        <v>646</v>
      </c>
      <c r="C91" s="343" t="s">
        <v>647</v>
      </c>
      <c r="D91" s="343" t="s">
        <v>648</v>
      </c>
      <c r="E91" s="343" t="s">
        <v>266</v>
      </c>
      <c r="F91" s="343" t="s">
        <v>649</v>
      </c>
      <c r="H91" s="337"/>
      <c r="I91" s="337"/>
      <c r="J91" s="337"/>
      <c r="L91" s="338"/>
      <c r="M91" s="337"/>
    </row>
    <row r="92" spans="2:13" s="262" customFormat="1" ht="16.95" customHeight="1">
      <c r="B92" s="457" t="s">
        <v>650</v>
      </c>
      <c r="C92" s="341"/>
      <c r="D92" s="341"/>
      <c r="E92" s="341"/>
      <c r="F92" s="342"/>
      <c r="G92" s="458"/>
      <c r="H92" s="459"/>
      <c r="I92" s="459"/>
      <c r="J92" s="459"/>
      <c r="L92" s="460"/>
      <c r="M92" s="459"/>
    </row>
    <row r="93" spans="2:13" ht="16.95" customHeight="1">
      <c r="B93" s="457" t="s">
        <v>639</v>
      </c>
      <c r="C93" s="334"/>
      <c r="D93" s="334"/>
      <c r="E93" s="334"/>
      <c r="F93" s="340"/>
      <c r="G93" s="329"/>
      <c r="H93" s="337"/>
      <c r="I93" s="337"/>
      <c r="J93" s="337"/>
      <c r="L93" s="338"/>
      <c r="M93" s="337"/>
    </row>
    <row r="94" spans="2:13" ht="16.95" customHeight="1">
      <c r="B94" s="461" t="s">
        <v>636</v>
      </c>
      <c r="C94" s="334">
        <v>204156743.19999999</v>
      </c>
      <c r="D94" s="334">
        <v>201851115.88500866</v>
      </c>
      <c r="E94" s="334">
        <v>200000000</v>
      </c>
      <c r="F94" s="340">
        <v>201851115.88500866</v>
      </c>
      <c r="H94" s="337"/>
      <c r="I94" s="337"/>
      <c r="J94" s="337"/>
      <c r="L94" s="338"/>
      <c r="M94" s="337"/>
    </row>
    <row r="95" spans="2:13" ht="16.95" customHeight="1">
      <c r="B95" s="461" t="s">
        <v>636</v>
      </c>
      <c r="C95" s="334">
        <v>506275000</v>
      </c>
      <c r="D95" s="334">
        <v>506715003.84073734</v>
      </c>
      <c r="E95" s="334">
        <v>500000000</v>
      </c>
      <c r="F95" s="340">
        <v>506715003.84073734</v>
      </c>
      <c r="H95" s="337"/>
      <c r="I95" s="337"/>
      <c r="J95" s="337"/>
      <c r="L95" s="338"/>
      <c r="M95" s="337"/>
    </row>
    <row r="96" spans="2:13" ht="16.95" customHeight="1">
      <c r="B96" s="461" t="s">
        <v>636</v>
      </c>
      <c r="C96" s="334">
        <v>506275000</v>
      </c>
      <c r="D96" s="334">
        <v>506715003.84073734</v>
      </c>
      <c r="E96" s="334">
        <v>500000000</v>
      </c>
      <c r="F96" s="340">
        <v>506715003.84073734</v>
      </c>
      <c r="H96" s="337"/>
      <c r="I96" s="337"/>
      <c r="J96" s="337"/>
      <c r="L96" s="338"/>
      <c r="M96" s="337"/>
    </row>
    <row r="97" spans="2:13" ht="16.95" customHeight="1">
      <c r="B97" s="461" t="s">
        <v>636</v>
      </c>
      <c r="C97" s="334">
        <v>506275000</v>
      </c>
      <c r="D97" s="334">
        <v>506715003.84073734</v>
      </c>
      <c r="E97" s="336">
        <v>500000000</v>
      </c>
      <c r="F97" s="340">
        <v>506715003.84073734</v>
      </c>
      <c r="H97" s="337"/>
      <c r="I97" s="337"/>
      <c r="J97" s="337"/>
      <c r="L97" s="338"/>
      <c r="M97" s="337"/>
    </row>
    <row r="98" spans="2:13" ht="16.95" customHeight="1">
      <c r="B98" s="461" t="s">
        <v>636</v>
      </c>
      <c r="C98" s="334">
        <v>506275000</v>
      </c>
      <c r="D98" s="334">
        <v>506715003.84073734</v>
      </c>
      <c r="E98" s="334">
        <v>500000000</v>
      </c>
      <c r="F98" s="340">
        <v>506715003.84073734</v>
      </c>
      <c r="G98" s="329"/>
      <c r="H98" s="337"/>
      <c r="I98" s="337"/>
      <c r="J98" s="337"/>
      <c r="L98" s="338"/>
      <c r="M98" s="337"/>
    </row>
    <row r="99" spans="2:13" ht="16.95" customHeight="1">
      <c r="B99" s="461" t="s">
        <v>637</v>
      </c>
      <c r="C99" s="334">
        <v>510551500</v>
      </c>
      <c r="D99" s="334">
        <v>511096546.13493276</v>
      </c>
      <c r="E99" s="334">
        <v>1000000</v>
      </c>
      <c r="F99" s="340">
        <v>511096546.13493276</v>
      </c>
      <c r="H99" s="337"/>
      <c r="I99" s="337"/>
      <c r="J99" s="337"/>
      <c r="L99" s="338"/>
      <c r="M99" s="337"/>
    </row>
    <row r="100" spans="2:13" ht="16.95" customHeight="1">
      <c r="B100" s="457" t="s">
        <v>448</v>
      </c>
      <c r="C100" s="334"/>
      <c r="D100" s="334"/>
      <c r="E100" s="334"/>
      <c r="F100" s="340"/>
      <c r="H100" s="337"/>
      <c r="I100" s="337"/>
      <c r="J100" s="337"/>
      <c r="L100" s="338"/>
      <c r="M100" s="337"/>
    </row>
    <row r="101" spans="2:13" ht="16.95" customHeight="1">
      <c r="B101" s="461" t="s">
        <v>640</v>
      </c>
      <c r="C101" s="334">
        <v>2794169521</v>
      </c>
      <c r="D101" s="334">
        <v>2826220291.4246602</v>
      </c>
      <c r="E101" s="334">
        <v>1000000</v>
      </c>
      <c r="F101" s="340">
        <v>2826220291.4246602</v>
      </c>
      <c r="H101" s="337"/>
      <c r="I101" s="337"/>
      <c r="J101" s="337"/>
      <c r="L101" s="338"/>
      <c r="M101" s="337"/>
    </row>
    <row r="102" spans="2:13" ht="16.95" customHeight="1">
      <c r="B102" s="461" t="s">
        <v>641</v>
      </c>
      <c r="C102" s="334">
        <v>203649315</v>
      </c>
      <c r="D102" s="334">
        <v>201504887.915595</v>
      </c>
      <c r="E102" s="336">
        <v>1000000</v>
      </c>
      <c r="F102" s="340">
        <v>201504887.915595</v>
      </c>
      <c r="H102" s="337"/>
      <c r="I102" s="337"/>
      <c r="J102" s="337"/>
      <c r="L102" s="338"/>
      <c r="M102" s="337"/>
    </row>
    <row r="103" spans="2:13" ht="16.95" customHeight="1">
      <c r="B103" s="461" t="s">
        <v>642</v>
      </c>
      <c r="C103" s="334">
        <v>304027397</v>
      </c>
      <c r="D103" s="334">
        <v>311505288.46153802</v>
      </c>
      <c r="E103" s="334">
        <v>1000000</v>
      </c>
      <c r="F103" s="340">
        <v>311505288.46153802</v>
      </c>
      <c r="G103" s="329"/>
      <c r="H103" s="337"/>
      <c r="I103" s="337"/>
      <c r="J103" s="337"/>
      <c r="L103" s="338"/>
      <c r="M103" s="337"/>
    </row>
    <row r="104" spans="2:13" ht="16.95" customHeight="1">
      <c r="B104" s="461" t="s">
        <v>642</v>
      </c>
      <c r="C104" s="334">
        <v>204410959</v>
      </c>
      <c r="D104" s="334">
        <v>207670192.30769232</v>
      </c>
      <c r="E104" s="334">
        <v>1000000</v>
      </c>
      <c r="F104" s="340">
        <v>207670192.30769232</v>
      </c>
      <c r="H104" s="337"/>
      <c r="I104" s="337"/>
      <c r="J104" s="337"/>
      <c r="L104" s="338"/>
      <c r="M104" s="337"/>
    </row>
    <row r="105" spans="2:13" ht="16.95" customHeight="1">
      <c r="B105" s="461" t="s">
        <v>642</v>
      </c>
      <c r="C105" s="334">
        <v>503164384</v>
      </c>
      <c r="D105" s="334">
        <v>506004142.13274795</v>
      </c>
      <c r="E105" s="334">
        <v>1000000</v>
      </c>
      <c r="F105" s="340">
        <v>506004142.13274795</v>
      </c>
      <c r="H105" s="337"/>
      <c r="I105" s="337"/>
      <c r="J105" s="337"/>
      <c r="L105" s="338"/>
      <c r="M105" s="337"/>
    </row>
    <row r="106" spans="2:13" ht="16.95" customHeight="1">
      <c r="B106" s="461" t="s">
        <v>642</v>
      </c>
      <c r="C106" s="334">
        <v>1207865753</v>
      </c>
      <c r="D106" s="334">
        <v>1216021431.4298909</v>
      </c>
      <c r="E106" s="334">
        <v>1000000</v>
      </c>
      <c r="F106" s="340">
        <v>1216021431.4298909</v>
      </c>
      <c r="H106" s="337"/>
      <c r="I106" s="337"/>
      <c r="J106" s="337"/>
      <c r="L106" s="338"/>
      <c r="M106" s="337"/>
    </row>
    <row r="107" spans="2:13" ht="16.95" customHeight="1">
      <c r="B107" s="461" t="s">
        <v>643</v>
      </c>
      <c r="C107" s="336">
        <v>364491500</v>
      </c>
      <c r="D107" s="334">
        <v>367710352.81265098</v>
      </c>
      <c r="E107" s="336">
        <v>364491500</v>
      </c>
      <c r="F107" s="340">
        <v>367710352.81265098</v>
      </c>
      <c r="H107" s="337"/>
      <c r="I107" s="337"/>
      <c r="J107" s="337"/>
      <c r="L107" s="338"/>
      <c r="M107" s="337"/>
    </row>
    <row r="108" spans="2:13" s="262" customFormat="1" ht="16.95" customHeight="1">
      <c r="B108" s="457" t="s">
        <v>651</v>
      </c>
      <c r="C108" s="341"/>
      <c r="D108" s="341"/>
      <c r="E108" s="341"/>
      <c r="F108" s="342"/>
      <c r="G108" s="458"/>
      <c r="H108" s="459"/>
      <c r="I108" s="459"/>
      <c r="J108" s="459"/>
      <c r="L108" s="460"/>
      <c r="M108" s="459"/>
    </row>
    <row r="109" spans="2:13" s="262" customFormat="1" ht="16.95" customHeight="1">
      <c r="B109" s="461" t="s">
        <v>293</v>
      </c>
      <c r="C109" s="334">
        <v>1002000000</v>
      </c>
      <c r="D109" s="340">
        <v>1003000000</v>
      </c>
      <c r="E109" s="334">
        <v>200000000</v>
      </c>
      <c r="F109" s="340">
        <v>1003000000</v>
      </c>
      <c r="G109" s="458"/>
      <c r="H109" s="459"/>
      <c r="I109" s="459"/>
      <c r="J109" s="459"/>
      <c r="L109" s="460"/>
      <c r="M109" s="459"/>
    </row>
    <row r="110" spans="2:13" ht="16.95" customHeight="1">
      <c r="B110" s="361" t="s">
        <v>35</v>
      </c>
      <c r="C110" s="341"/>
      <c r="D110" s="341">
        <v>9379444263.8676643</v>
      </c>
      <c r="E110" s="341"/>
      <c r="F110" s="341">
        <v>9379444263.8676643</v>
      </c>
      <c r="G110" s="332"/>
      <c r="H110" s="337"/>
      <c r="I110" s="337"/>
      <c r="J110" s="337"/>
      <c r="L110" s="338"/>
      <c r="M110" s="337"/>
    </row>
    <row r="111" spans="2:13" s="27" customFormat="1">
      <c r="F111" s="303"/>
      <c r="I111" s="255"/>
      <c r="L111" s="256"/>
    </row>
    <row r="112" spans="2:13" s="27" customFormat="1">
      <c r="F112" s="303"/>
      <c r="I112" s="255"/>
      <c r="L112" s="256"/>
    </row>
    <row r="113" spans="2:13" ht="13.5" customHeight="1">
      <c r="B113" s="262" t="s">
        <v>652</v>
      </c>
      <c r="C113" s="339"/>
      <c r="F113" s="298"/>
      <c r="H113" s="337"/>
      <c r="I113" s="337"/>
      <c r="J113" s="337"/>
      <c r="L113" s="338"/>
      <c r="M113" s="337"/>
    </row>
    <row r="114" spans="2:13" ht="13.5" customHeight="1">
      <c r="B114" s="262"/>
      <c r="C114" s="339"/>
      <c r="F114" s="298"/>
      <c r="H114" s="337"/>
      <c r="I114" s="337"/>
      <c r="J114" s="337"/>
      <c r="L114" s="338"/>
      <c r="M114" s="337"/>
    </row>
    <row r="115" spans="2:13" s="27" customFormat="1">
      <c r="B115" s="34" t="s">
        <v>653</v>
      </c>
      <c r="F115" s="303"/>
      <c r="I115" s="255"/>
      <c r="L115" s="256"/>
    </row>
    <row r="116" spans="2:13" s="27" customFormat="1">
      <c r="F116" s="303"/>
      <c r="I116" s="255"/>
      <c r="L116" s="256"/>
    </row>
    <row r="117" spans="2:13" s="27" customFormat="1" ht="33.6" customHeight="1">
      <c r="B117" s="348" t="s">
        <v>57</v>
      </c>
      <c r="C117" s="343" t="s">
        <v>654</v>
      </c>
      <c r="D117" s="343" t="s">
        <v>655</v>
      </c>
      <c r="I117" s="255"/>
      <c r="L117" s="256"/>
    </row>
    <row r="118" spans="2:13" s="27" customFormat="1">
      <c r="B118" s="335" t="s">
        <v>656</v>
      </c>
      <c r="C118" s="334">
        <v>5679579.4512999998</v>
      </c>
      <c r="D118" s="334">
        <v>0</v>
      </c>
      <c r="I118" s="255"/>
      <c r="L118" s="256"/>
    </row>
    <row r="119" spans="2:13" s="27" customFormat="1">
      <c r="B119" s="457" t="s">
        <v>592</v>
      </c>
      <c r="C119" s="341">
        <v>5679579.4512999998</v>
      </c>
      <c r="D119" s="341">
        <v>0</v>
      </c>
      <c r="E119" s="312"/>
      <c r="I119" s="255"/>
      <c r="L119" s="256"/>
    </row>
    <row r="120" spans="2:13" s="27" customFormat="1">
      <c r="B120" s="457" t="s">
        <v>323</v>
      </c>
      <c r="C120" s="334">
        <v>0</v>
      </c>
      <c r="D120" s="334">
        <v>0</v>
      </c>
      <c r="I120" s="255"/>
      <c r="L120" s="256"/>
    </row>
    <row r="121" spans="2:13" ht="13.5" customHeight="1">
      <c r="B121" s="262"/>
      <c r="C121" s="339"/>
      <c r="F121" s="298"/>
      <c r="H121" s="337"/>
      <c r="I121" s="337"/>
      <c r="J121" s="337"/>
      <c r="L121" s="338"/>
      <c r="M121" s="337"/>
    </row>
    <row r="122" spans="2:13" ht="13.5" customHeight="1">
      <c r="C122" s="339"/>
      <c r="F122" s="298"/>
      <c r="H122" s="337"/>
      <c r="I122" s="337"/>
      <c r="J122" s="337"/>
      <c r="L122" s="338"/>
      <c r="M122" s="337"/>
    </row>
    <row r="123" spans="2:13" ht="13.5" customHeight="1">
      <c r="B123" s="262"/>
      <c r="C123" s="339"/>
      <c r="F123" s="298"/>
      <c r="H123" s="337"/>
      <c r="I123" s="337"/>
      <c r="J123" s="337"/>
      <c r="L123" s="338"/>
      <c r="M123" s="337"/>
    </row>
    <row r="124" spans="2:13" ht="13.5" customHeight="1">
      <c r="B124" s="262" t="s">
        <v>657</v>
      </c>
      <c r="C124" s="339"/>
      <c r="F124" s="298"/>
      <c r="H124" s="337"/>
      <c r="I124" s="337"/>
      <c r="J124" s="337"/>
      <c r="L124" s="338"/>
      <c r="M124" s="337"/>
    </row>
    <row r="125" spans="2:13" ht="13.5" customHeight="1">
      <c r="B125" s="262"/>
      <c r="C125" s="339"/>
      <c r="F125" s="298"/>
      <c r="H125" s="337"/>
      <c r="I125" s="337"/>
      <c r="J125" s="337"/>
      <c r="L125" s="338"/>
      <c r="M125" s="337"/>
    </row>
    <row r="126" spans="2:13" s="27" customFormat="1" ht="33.6" customHeight="1">
      <c r="B126" s="348" t="s">
        <v>646</v>
      </c>
      <c r="C126" s="528" t="s">
        <v>663</v>
      </c>
      <c r="D126" s="529"/>
      <c r="E126" s="529"/>
      <c r="F126" s="529"/>
      <c r="G126" s="530"/>
      <c r="H126" s="528" t="s">
        <v>667</v>
      </c>
      <c r="I126" s="529"/>
      <c r="J126" s="529"/>
      <c r="K126" s="529"/>
      <c r="L126" s="530"/>
    </row>
    <row r="127" spans="2:13" s="27" customFormat="1" ht="33.6" customHeight="1">
      <c r="B127" s="348" t="s">
        <v>646</v>
      </c>
      <c r="C127" s="343" t="s">
        <v>658</v>
      </c>
      <c r="D127" s="343" t="s">
        <v>659</v>
      </c>
      <c r="E127" s="343" t="s">
        <v>660</v>
      </c>
      <c r="F127" s="343" t="s">
        <v>661</v>
      </c>
      <c r="G127" s="343" t="s">
        <v>662</v>
      </c>
      <c r="H127" s="343" t="s">
        <v>664</v>
      </c>
      <c r="I127" s="343" t="s">
        <v>659</v>
      </c>
      <c r="J127" s="343" t="s">
        <v>660</v>
      </c>
      <c r="K127" s="343" t="s">
        <v>665</v>
      </c>
      <c r="L127" s="343" t="s">
        <v>666</v>
      </c>
    </row>
    <row r="128" spans="2:13" s="27" customFormat="1">
      <c r="B128" s="335" t="s">
        <v>475</v>
      </c>
      <c r="C128" s="334">
        <v>0</v>
      </c>
      <c r="D128" s="334">
        <v>54959091</v>
      </c>
      <c r="E128" s="334">
        <v>0</v>
      </c>
      <c r="F128" s="334">
        <v>0</v>
      </c>
      <c r="G128" s="334">
        <v>54959091</v>
      </c>
      <c r="H128" s="334">
        <v>0</v>
      </c>
      <c r="I128" s="334">
        <v>0</v>
      </c>
      <c r="J128" s="334">
        <v>0</v>
      </c>
      <c r="K128" s="334">
        <v>0</v>
      </c>
      <c r="L128" s="334">
        <v>54959091</v>
      </c>
    </row>
    <row r="129" spans="2:13" s="27" customFormat="1">
      <c r="B129" s="335" t="s">
        <v>476</v>
      </c>
      <c r="C129" s="334">
        <v>0</v>
      </c>
      <c r="D129" s="334">
        <v>72045847.150000006</v>
      </c>
      <c r="E129" s="334">
        <v>0</v>
      </c>
      <c r="F129" s="334">
        <v>0</v>
      </c>
      <c r="G129" s="334">
        <v>72045847.150000006</v>
      </c>
      <c r="H129" s="334">
        <v>0</v>
      </c>
      <c r="I129" s="334">
        <v>0</v>
      </c>
      <c r="J129" s="334">
        <v>0</v>
      </c>
      <c r="K129" s="334">
        <v>0</v>
      </c>
      <c r="L129" s="334">
        <v>72045847.150000006</v>
      </c>
    </row>
    <row r="130" spans="2:13" s="27" customFormat="1">
      <c r="B130" s="457" t="s">
        <v>592</v>
      </c>
      <c r="C130" s="341">
        <v>0</v>
      </c>
      <c r="D130" s="341">
        <v>127004938.15000001</v>
      </c>
      <c r="E130" s="341">
        <v>0</v>
      </c>
      <c r="F130" s="341">
        <v>0</v>
      </c>
      <c r="G130" s="341">
        <v>127004938.15000001</v>
      </c>
      <c r="H130" s="341">
        <v>0</v>
      </c>
      <c r="I130" s="341">
        <v>0</v>
      </c>
      <c r="J130" s="341">
        <v>0</v>
      </c>
      <c r="K130" s="341">
        <v>0</v>
      </c>
      <c r="L130" s="341">
        <v>127004938.15000001</v>
      </c>
    </row>
    <row r="131" spans="2:13" s="27" customFormat="1">
      <c r="B131" s="457" t="s">
        <v>323</v>
      </c>
      <c r="C131" s="334">
        <v>0</v>
      </c>
      <c r="D131" s="334">
        <v>0</v>
      </c>
      <c r="E131" s="334">
        <v>0</v>
      </c>
      <c r="F131" s="334">
        <v>0</v>
      </c>
      <c r="G131" s="334">
        <v>0</v>
      </c>
      <c r="H131" s="334">
        <v>0</v>
      </c>
      <c r="I131" s="334">
        <v>0</v>
      </c>
      <c r="J131" s="334">
        <v>0</v>
      </c>
      <c r="K131" s="334">
        <v>0</v>
      </c>
      <c r="L131" s="334">
        <v>0</v>
      </c>
    </row>
    <row r="132" spans="2:13" s="27" customFormat="1">
      <c r="F132" s="303"/>
      <c r="I132" s="255"/>
      <c r="L132" s="256"/>
    </row>
    <row r="133" spans="2:13" s="27" customFormat="1">
      <c r="F133" s="303"/>
      <c r="I133" s="255"/>
      <c r="L133" s="256"/>
    </row>
    <row r="134" spans="2:13" s="27" customFormat="1">
      <c r="B134" s="34" t="s">
        <v>668</v>
      </c>
      <c r="F134" s="303"/>
      <c r="I134" s="255"/>
      <c r="L134" s="256"/>
    </row>
    <row r="135" spans="2:13" s="27" customFormat="1">
      <c r="F135" s="303"/>
      <c r="I135" s="255"/>
      <c r="L135" s="256"/>
    </row>
    <row r="136" spans="2:13" s="27" customFormat="1" ht="33.6" customHeight="1">
      <c r="B136" s="348" t="s">
        <v>57</v>
      </c>
      <c r="C136" s="343" t="s">
        <v>669</v>
      </c>
      <c r="D136" s="343" t="s">
        <v>271</v>
      </c>
      <c r="E136" s="343" t="s">
        <v>670</v>
      </c>
      <c r="F136" s="343" t="s">
        <v>671</v>
      </c>
      <c r="I136" s="255"/>
      <c r="L136" s="256"/>
    </row>
    <row r="137" spans="2:13" s="27" customFormat="1">
      <c r="B137" s="335" t="s">
        <v>479</v>
      </c>
      <c r="C137" s="334">
        <v>0</v>
      </c>
      <c r="D137" s="334">
        <v>445864843.02999997</v>
      </c>
      <c r="E137" s="334">
        <v>0</v>
      </c>
      <c r="F137" s="334">
        <v>445864843.02999997</v>
      </c>
      <c r="I137" s="255"/>
      <c r="L137" s="256"/>
    </row>
    <row r="138" spans="2:13" s="27" customFormat="1">
      <c r="B138" s="457" t="s">
        <v>592</v>
      </c>
      <c r="C138" s="341">
        <v>0</v>
      </c>
      <c r="D138" s="341">
        <v>445864843.02999997</v>
      </c>
      <c r="E138" s="341">
        <v>0</v>
      </c>
      <c r="F138" s="341">
        <v>445864843.02999997</v>
      </c>
      <c r="G138" s="312"/>
      <c r="I138" s="255"/>
      <c r="L138" s="256"/>
    </row>
    <row r="139" spans="2:13" s="27" customFormat="1">
      <c r="B139" s="457" t="s">
        <v>323</v>
      </c>
      <c r="C139" s="334">
        <v>0</v>
      </c>
      <c r="D139" s="334">
        <v>0</v>
      </c>
      <c r="E139" s="334">
        <v>0</v>
      </c>
      <c r="F139" s="334">
        <v>0</v>
      </c>
      <c r="I139" s="255"/>
      <c r="L139" s="256"/>
    </row>
    <row r="140" spans="2:13" ht="13.5" customHeight="1">
      <c r="B140" s="262"/>
      <c r="C140" s="339"/>
      <c r="F140" s="298"/>
      <c r="H140" s="337"/>
      <c r="I140" s="337"/>
      <c r="J140" s="337"/>
      <c r="L140" s="338"/>
      <c r="M140" s="337"/>
    </row>
    <row r="141" spans="2:13" ht="13.5" customHeight="1">
      <c r="C141" s="339"/>
      <c r="F141" s="298"/>
      <c r="H141" s="337"/>
      <c r="I141" s="337"/>
      <c r="J141" s="337"/>
      <c r="L141" s="338"/>
      <c r="M141" s="337"/>
    </row>
    <row r="142" spans="2:13" s="27" customFormat="1">
      <c r="B142" s="34" t="s">
        <v>672</v>
      </c>
      <c r="F142" s="303"/>
      <c r="I142" s="255"/>
      <c r="L142" s="256"/>
    </row>
    <row r="143" spans="2:13" s="27" customFormat="1">
      <c r="F143" s="303"/>
      <c r="I143" s="255"/>
      <c r="L143" s="256"/>
    </row>
    <row r="144" spans="2:13" s="27" customFormat="1" ht="33.6" customHeight="1">
      <c r="B144" s="348" t="s">
        <v>57</v>
      </c>
      <c r="C144" s="343" t="s">
        <v>654</v>
      </c>
      <c r="D144" s="343" t="s">
        <v>655</v>
      </c>
      <c r="I144" s="255"/>
      <c r="L144" s="256"/>
    </row>
    <row r="145" spans="2:13" s="27" customFormat="1">
      <c r="B145" s="335" t="s">
        <v>466</v>
      </c>
      <c r="C145" s="334">
        <v>6021571.6799999997</v>
      </c>
      <c r="D145" s="334">
        <v>0</v>
      </c>
      <c r="I145" s="255"/>
      <c r="L145" s="256"/>
    </row>
    <row r="146" spans="2:13" s="27" customFormat="1">
      <c r="B146" s="335" t="s">
        <v>469</v>
      </c>
      <c r="C146" s="334">
        <v>30287526.300000001</v>
      </c>
      <c r="D146" s="334">
        <v>0</v>
      </c>
      <c r="I146" s="255"/>
      <c r="L146" s="256"/>
    </row>
    <row r="147" spans="2:13" s="27" customFormat="1">
      <c r="B147" s="335" t="s">
        <v>471</v>
      </c>
      <c r="C147" s="334">
        <v>3831967.93</v>
      </c>
      <c r="D147" s="334">
        <v>0</v>
      </c>
      <c r="I147" s="255"/>
      <c r="L147" s="256"/>
    </row>
    <row r="148" spans="2:13" s="27" customFormat="1">
      <c r="B148" s="335" t="s">
        <v>673</v>
      </c>
      <c r="C148" s="334">
        <v>5202533.3600000003</v>
      </c>
      <c r="D148" s="334">
        <v>0</v>
      </c>
      <c r="I148" s="255"/>
      <c r="L148" s="256"/>
    </row>
    <row r="149" spans="2:13" s="27" customFormat="1">
      <c r="B149" s="457" t="s">
        <v>592</v>
      </c>
      <c r="C149" s="341">
        <v>45343599.270000003</v>
      </c>
      <c r="D149" s="341">
        <v>0</v>
      </c>
      <c r="E149" s="312"/>
      <c r="I149" s="255"/>
      <c r="L149" s="256"/>
    </row>
    <row r="150" spans="2:13" s="27" customFormat="1">
      <c r="B150" s="457" t="s">
        <v>323</v>
      </c>
      <c r="C150" s="334">
        <v>0</v>
      </c>
      <c r="D150" s="334">
        <v>0</v>
      </c>
      <c r="I150" s="255"/>
      <c r="L150" s="256"/>
    </row>
    <row r="151" spans="2:13" ht="13.5" customHeight="1">
      <c r="B151" s="262"/>
      <c r="C151" s="339"/>
      <c r="F151" s="298"/>
      <c r="H151" s="337"/>
      <c r="I151" s="337"/>
      <c r="J151" s="337"/>
      <c r="L151" s="338"/>
      <c r="M151" s="337"/>
    </row>
    <row r="152" spans="2:13" ht="13.2" customHeight="1">
      <c r="C152" s="339"/>
      <c r="F152" s="298"/>
      <c r="H152" s="337"/>
      <c r="I152" s="337"/>
      <c r="J152" s="337"/>
      <c r="L152" s="338"/>
      <c r="M152" s="337"/>
    </row>
    <row r="153" spans="2:13" ht="13.5" customHeight="1">
      <c r="B153" s="262" t="s">
        <v>674</v>
      </c>
      <c r="C153" s="339"/>
      <c r="F153" s="298"/>
      <c r="H153" s="337"/>
      <c r="I153" s="337"/>
      <c r="J153" s="337"/>
      <c r="L153" s="338"/>
      <c r="M153" s="337"/>
    </row>
    <row r="154" spans="2:13" ht="13.5" customHeight="1">
      <c r="B154" s="262"/>
      <c r="C154" s="339"/>
      <c r="F154" s="298"/>
      <c r="H154" s="337"/>
      <c r="I154" s="337"/>
      <c r="J154" s="337"/>
      <c r="L154" s="338"/>
      <c r="M154" s="337"/>
    </row>
    <row r="155" spans="2:13" s="27" customFormat="1">
      <c r="B155" s="34" t="s">
        <v>675</v>
      </c>
      <c r="F155" s="303"/>
      <c r="I155" s="255"/>
      <c r="L155" s="256"/>
    </row>
    <row r="156" spans="2:13" s="27" customFormat="1">
      <c r="F156" s="303"/>
      <c r="I156" s="255"/>
      <c r="L156" s="256"/>
    </row>
    <row r="157" spans="2:13" s="27" customFormat="1" ht="33.6" customHeight="1">
      <c r="B157" s="348" t="s">
        <v>57</v>
      </c>
      <c r="C157" s="343" t="s">
        <v>654</v>
      </c>
      <c r="D157" s="343" t="s">
        <v>655</v>
      </c>
      <c r="I157" s="255"/>
      <c r="L157" s="256"/>
    </row>
    <row r="158" spans="2:13" s="27" customFormat="1">
      <c r="B158" s="335" t="s">
        <v>482</v>
      </c>
      <c r="C158" s="334">
        <v>132050</v>
      </c>
      <c r="D158" s="334">
        <v>0</v>
      </c>
      <c r="I158" s="255"/>
      <c r="L158" s="256"/>
    </row>
    <row r="159" spans="2:13" s="27" customFormat="1">
      <c r="B159" s="335" t="s">
        <v>484</v>
      </c>
      <c r="C159" s="334">
        <v>1012668</v>
      </c>
      <c r="D159" s="334">
        <v>0</v>
      </c>
      <c r="I159" s="255"/>
      <c r="L159" s="256"/>
    </row>
    <row r="160" spans="2:13" s="27" customFormat="1">
      <c r="B160" s="457" t="s">
        <v>592</v>
      </c>
      <c r="C160" s="341">
        <v>1144718</v>
      </c>
      <c r="D160" s="341">
        <v>0</v>
      </c>
      <c r="E160" s="312"/>
      <c r="I160" s="255"/>
      <c r="L160" s="256"/>
    </row>
    <row r="161" spans="2:13" s="27" customFormat="1">
      <c r="B161" s="457" t="s">
        <v>323</v>
      </c>
      <c r="C161" s="334">
        <v>0</v>
      </c>
      <c r="D161" s="334">
        <v>0</v>
      </c>
      <c r="I161" s="255"/>
      <c r="L161" s="256"/>
    </row>
    <row r="162" spans="2:13" ht="13.5" customHeight="1">
      <c r="B162" s="262"/>
      <c r="C162" s="339"/>
      <c r="F162" s="298"/>
      <c r="H162" s="337"/>
      <c r="I162" s="337"/>
      <c r="J162" s="337"/>
      <c r="L162" s="338"/>
      <c r="M162" s="337"/>
    </row>
    <row r="163" spans="2:13" ht="13.5" customHeight="1">
      <c r="C163" s="339"/>
      <c r="F163" s="298"/>
      <c r="H163" s="337"/>
      <c r="I163" s="337"/>
      <c r="J163" s="337"/>
      <c r="L163" s="338"/>
      <c r="M163" s="337"/>
    </row>
    <row r="164" spans="2:13" ht="13.5" customHeight="1">
      <c r="B164" s="262" t="s">
        <v>676</v>
      </c>
      <c r="C164" s="339"/>
      <c r="F164" s="298"/>
      <c r="H164" s="337"/>
      <c r="I164" s="337"/>
      <c r="J164" s="337"/>
      <c r="L164" s="338"/>
      <c r="M164" s="337"/>
    </row>
    <row r="165" spans="2:13" ht="13.5" customHeight="1">
      <c r="C165" s="339"/>
      <c r="F165" s="298"/>
      <c r="H165" s="337"/>
      <c r="I165" s="337"/>
      <c r="J165" s="337"/>
      <c r="L165" s="338"/>
      <c r="M165" s="337"/>
    </row>
    <row r="166" spans="2:13" s="27" customFormat="1" ht="33.6" customHeight="1">
      <c r="B166" s="348" t="s">
        <v>57</v>
      </c>
      <c r="C166" s="343" t="s">
        <v>654</v>
      </c>
      <c r="D166" s="343" t="s">
        <v>655</v>
      </c>
      <c r="I166" s="255"/>
      <c r="L166" s="256"/>
    </row>
    <row r="167" spans="2:13" s="27" customFormat="1">
      <c r="B167" s="335" t="s">
        <v>498</v>
      </c>
      <c r="C167" s="334">
        <v>11401253</v>
      </c>
      <c r="D167" s="334">
        <v>0</v>
      </c>
      <c r="I167" s="255"/>
      <c r="L167" s="256"/>
    </row>
    <row r="168" spans="2:13" s="27" customFormat="1">
      <c r="B168" s="335" t="s">
        <v>500</v>
      </c>
      <c r="C168" s="334">
        <v>160410</v>
      </c>
      <c r="D168" s="334">
        <v>0</v>
      </c>
      <c r="I168" s="255"/>
      <c r="L168" s="256"/>
    </row>
    <row r="169" spans="2:13" s="27" customFormat="1">
      <c r="B169" s="335" t="s">
        <v>501</v>
      </c>
      <c r="C169" s="334">
        <v>14833.56</v>
      </c>
      <c r="D169" s="334">
        <v>0</v>
      </c>
      <c r="I169" s="255"/>
      <c r="L169" s="256"/>
    </row>
    <row r="170" spans="2:13" s="27" customFormat="1">
      <c r="B170" s="457" t="s">
        <v>592</v>
      </c>
      <c r="C170" s="341">
        <v>11576496.560000001</v>
      </c>
      <c r="D170" s="341">
        <v>0</v>
      </c>
      <c r="E170" s="312"/>
      <c r="I170" s="255"/>
      <c r="L170" s="256"/>
    </row>
    <row r="171" spans="2:13" s="27" customFormat="1">
      <c r="B171" s="457" t="s">
        <v>323</v>
      </c>
      <c r="C171" s="334">
        <v>0</v>
      </c>
      <c r="D171" s="334">
        <v>0</v>
      </c>
      <c r="I171" s="255"/>
      <c r="L171" s="256"/>
    </row>
    <row r="172" spans="2:13" ht="13.5" customHeight="1">
      <c r="C172" s="339"/>
      <c r="F172" s="298"/>
      <c r="H172" s="337"/>
      <c r="I172" s="337"/>
      <c r="J172" s="337"/>
      <c r="L172" s="338"/>
      <c r="M172" s="337"/>
    </row>
    <row r="173" spans="2:13" ht="13.5" customHeight="1">
      <c r="C173" s="339"/>
      <c r="F173" s="298"/>
      <c r="H173" s="337"/>
      <c r="I173" s="337"/>
      <c r="J173" s="337"/>
      <c r="L173" s="338"/>
      <c r="M173" s="337"/>
    </row>
    <row r="174" spans="2:13" ht="13.5" customHeight="1">
      <c r="B174" s="262" t="s">
        <v>683</v>
      </c>
      <c r="C174" s="339"/>
      <c r="F174" s="298"/>
      <c r="H174" s="337"/>
      <c r="I174" s="337"/>
      <c r="J174" s="337"/>
      <c r="L174" s="338"/>
      <c r="M174" s="337"/>
    </row>
    <row r="175" spans="2:13" ht="13.5" customHeight="1">
      <c r="C175" s="339"/>
      <c r="F175" s="298"/>
      <c r="H175" s="337"/>
      <c r="I175" s="337"/>
      <c r="J175" s="337"/>
      <c r="L175" s="338"/>
      <c r="M175" s="337"/>
    </row>
    <row r="176" spans="2:13" s="27" customFormat="1" ht="33.6" customHeight="1">
      <c r="B176" s="348" t="s">
        <v>684</v>
      </c>
      <c r="C176" s="343" t="s">
        <v>685</v>
      </c>
      <c r="D176" s="343" t="s">
        <v>686</v>
      </c>
      <c r="E176" s="343">
        <v>45199</v>
      </c>
      <c r="F176" s="343">
        <v>44926</v>
      </c>
      <c r="I176" s="255"/>
      <c r="L176" s="256"/>
    </row>
    <row r="177" spans="2:13" s="27" customFormat="1" ht="28.8">
      <c r="B177" s="335" t="s">
        <v>364</v>
      </c>
      <c r="C177" s="462" t="s">
        <v>171</v>
      </c>
      <c r="D177" s="462" t="s">
        <v>688</v>
      </c>
      <c r="E177" s="334">
        <v>556518104.62170005</v>
      </c>
      <c r="F177" s="334">
        <v>0</v>
      </c>
      <c r="I177" s="255"/>
      <c r="L177" s="256"/>
    </row>
    <row r="178" spans="2:13" s="27" customFormat="1">
      <c r="B178" s="457" t="s">
        <v>687</v>
      </c>
      <c r="C178" s="341"/>
      <c r="D178" s="341"/>
      <c r="E178" s="341">
        <v>556518104.62170005</v>
      </c>
      <c r="F178" s="341">
        <v>0</v>
      </c>
      <c r="I178" s="255"/>
      <c r="L178" s="256"/>
    </row>
    <row r="179" spans="2:13" ht="13.5" customHeight="1">
      <c r="C179" s="339"/>
      <c r="F179" s="298"/>
      <c r="H179" s="337"/>
      <c r="I179" s="337"/>
      <c r="J179" s="337"/>
      <c r="L179" s="338"/>
      <c r="M179" s="337"/>
    </row>
    <row r="180" spans="2:13" ht="13.5" customHeight="1">
      <c r="C180" s="339"/>
      <c r="F180" s="298"/>
      <c r="H180" s="337"/>
      <c r="I180" s="337"/>
      <c r="J180" s="337"/>
      <c r="L180" s="338"/>
      <c r="M180" s="337"/>
    </row>
    <row r="181" spans="2:13" ht="13.5" customHeight="1">
      <c r="B181" s="262" t="s">
        <v>689</v>
      </c>
      <c r="C181" s="339"/>
      <c r="F181" s="298"/>
      <c r="H181" s="337"/>
      <c r="I181" s="337"/>
      <c r="J181" s="337"/>
      <c r="L181" s="338"/>
      <c r="M181" s="337"/>
    </row>
    <row r="182" spans="2:13" ht="13.5" customHeight="1">
      <c r="C182" s="339"/>
      <c r="F182" s="298"/>
      <c r="H182" s="337"/>
      <c r="I182" s="337"/>
      <c r="J182" s="337"/>
      <c r="L182" s="338"/>
      <c r="M182" s="337"/>
    </row>
    <row r="183" spans="2:13" s="27" customFormat="1" ht="33.6" customHeight="1">
      <c r="B183" s="348" t="s">
        <v>692</v>
      </c>
      <c r="C183" s="343" t="s">
        <v>690</v>
      </c>
      <c r="D183" s="343" t="s">
        <v>691</v>
      </c>
      <c r="H183" s="312"/>
      <c r="I183" s="255"/>
      <c r="L183" s="256"/>
    </row>
    <row r="184" spans="2:13" s="27" customFormat="1">
      <c r="B184" s="457" t="s">
        <v>364</v>
      </c>
      <c r="C184" s="341">
        <v>41910273.844799995</v>
      </c>
      <c r="D184" s="341">
        <v>-5113498.4800000004</v>
      </c>
      <c r="I184" s="255"/>
      <c r="L184" s="256"/>
    </row>
    <row r="185" spans="2:13" s="27" customFormat="1">
      <c r="B185" s="461" t="s">
        <v>699</v>
      </c>
      <c r="C185" s="334">
        <v>19495755.109999999</v>
      </c>
      <c r="D185" s="334"/>
      <c r="I185" s="255"/>
      <c r="L185" s="256"/>
    </row>
    <row r="186" spans="2:13" s="27" customFormat="1">
      <c r="B186" s="461" t="s">
        <v>694</v>
      </c>
      <c r="C186" s="334">
        <v>22414518.7348</v>
      </c>
      <c r="D186" s="334">
        <v>0</v>
      </c>
      <c r="I186" s="255"/>
      <c r="L186" s="256"/>
    </row>
    <row r="187" spans="2:13" s="27" customFormat="1">
      <c r="B187" s="461" t="s">
        <v>697</v>
      </c>
      <c r="C187" s="334"/>
      <c r="D187" s="334">
        <v>-2976491.53</v>
      </c>
      <c r="I187" s="255"/>
      <c r="L187" s="256"/>
    </row>
    <row r="188" spans="2:13" s="27" customFormat="1">
      <c r="B188" s="461" t="s">
        <v>698</v>
      </c>
      <c r="C188" s="334"/>
      <c r="D188" s="334">
        <v>-2137006.9500000002</v>
      </c>
      <c r="I188" s="255"/>
      <c r="L188" s="256"/>
    </row>
    <row r="189" spans="2:13" s="27" customFormat="1">
      <c r="B189" s="457" t="s">
        <v>377</v>
      </c>
      <c r="C189" s="341">
        <v>580868</v>
      </c>
      <c r="D189" s="341">
        <v>-371311</v>
      </c>
      <c r="I189" s="255"/>
      <c r="L189" s="256"/>
    </row>
    <row r="190" spans="2:13" s="27" customFormat="1">
      <c r="B190" s="461" t="s">
        <v>694</v>
      </c>
      <c r="C190" s="334">
        <v>580868</v>
      </c>
      <c r="D190" s="334"/>
      <c r="I190" s="255"/>
      <c r="L190" s="256"/>
    </row>
    <row r="191" spans="2:13" s="27" customFormat="1">
      <c r="B191" s="461" t="s">
        <v>693</v>
      </c>
      <c r="C191" s="334"/>
      <c r="D191" s="334">
        <v>-371311</v>
      </c>
      <c r="I191" s="255"/>
      <c r="L191" s="256"/>
    </row>
    <row r="192" spans="2:13" s="27" customFormat="1">
      <c r="B192" s="457" t="s">
        <v>695</v>
      </c>
      <c r="C192" s="341">
        <v>0</v>
      </c>
      <c r="D192" s="341">
        <v>-51000000</v>
      </c>
      <c r="I192" s="255"/>
      <c r="L192" s="256"/>
    </row>
    <row r="193" spans="2:13" s="27" customFormat="1">
      <c r="B193" s="461" t="s">
        <v>696</v>
      </c>
      <c r="C193" s="334">
        <v>0</v>
      </c>
      <c r="D193" s="334">
        <v>-51000000</v>
      </c>
      <c r="I193" s="255"/>
      <c r="L193" s="256"/>
    </row>
    <row r="194" spans="2:13" s="27" customFormat="1">
      <c r="B194" s="457" t="s">
        <v>687</v>
      </c>
      <c r="C194" s="341">
        <v>42491141.844799995</v>
      </c>
      <c r="D194" s="341">
        <v>-56484809.480000004</v>
      </c>
      <c r="I194" s="255"/>
      <c r="L194" s="256"/>
    </row>
    <row r="195" spans="2:13" ht="13.5" customHeight="1">
      <c r="C195" s="339"/>
      <c r="F195" s="298"/>
      <c r="H195" s="337"/>
      <c r="I195" s="337"/>
      <c r="J195" s="337"/>
      <c r="L195" s="338"/>
      <c r="M195" s="337"/>
    </row>
    <row r="196" spans="2:13" ht="13.5" customHeight="1">
      <c r="C196" s="339"/>
      <c r="F196" s="298"/>
      <c r="H196" s="337"/>
      <c r="I196" s="337"/>
      <c r="J196" s="337"/>
      <c r="L196" s="338"/>
      <c r="M196" s="337"/>
    </row>
    <row r="197" spans="2:13" ht="13.5" customHeight="1">
      <c r="C197" s="339"/>
      <c r="F197" s="298"/>
      <c r="H197" s="337"/>
      <c r="I197" s="337"/>
      <c r="J197" s="337"/>
      <c r="L197" s="338"/>
      <c r="M197" s="337"/>
    </row>
    <row r="198" spans="2:13" ht="13.5" customHeight="1">
      <c r="B198" s="262" t="s">
        <v>700</v>
      </c>
      <c r="C198" s="339"/>
      <c r="E198" s="298"/>
      <c r="F198" s="258"/>
      <c r="G198" s="337"/>
      <c r="H198" s="337"/>
      <c r="I198" s="337"/>
      <c r="K198" s="338"/>
      <c r="L198" s="337"/>
    </row>
    <row r="199" spans="2:13" ht="13.5" customHeight="1">
      <c r="B199" s="258" t="s">
        <v>310</v>
      </c>
      <c r="C199" s="339"/>
      <c r="F199" s="298"/>
      <c r="H199" s="337"/>
      <c r="I199" s="337"/>
      <c r="J199" s="337"/>
      <c r="L199" s="338"/>
      <c r="M199" s="337"/>
    </row>
    <row r="200" spans="2:13" ht="13.5" customHeight="1">
      <c r="B200" s="262"/>
      <c r="C200" s="339"/>
      <c r="F200" s="298"/>
      <c r="H200" s="337"/>
      <c r="I200" s="337"/>
      <c r="J200" s="337"/>
      <c r="L200" s="338"/>
      <c r="M200" s="337"/>
    </row>
    <row r="201" spans="2:13" ht="33.6" customHeight="1">
      <c r="B201" s="348" t="s">
        <v>57</v>
      </c>
      <c r="C201" s="343" t="s">
        <v>313</v>
      </c>
      <c r="D201" s="343" t="s">
        <v>271</v>
      </c>
      <c r="E201" s="343" t="s">
        <v>314</v>
      </c>
      <c r="F201" s="343" t="s">
        <v>315</v>
      </c>
      <c r="H201" s="337"/>
      <c r="I201" s="337"/>
      <c r="J201" s="337"/>
      <c r="L201" s="338"/>
      <c r="M201" s="337"/>
    </row>
    <row r="202" spans="2:13" ht="16.95" customHeight="1">
      <c r="B202" s="335" t="s">
        <v>129</v>
      </c>
      <c r="C202" s="334">
        <v>0</v>
      </c>
      <c r="D202" s="334">
        <v>5000000000</v>
      </c>
      <c r="E202" s="334">
        <v>0</v>
      </c>
      <c r="F202" s="340">
        <v>5000000000</v>
      </c>
      <c r="G202" s="329"/>
      <c r="H202" s="337"/>
      <c r="I202" s="337"/>
      <c r="J202" s="337"/>
      <c r="L202" s="338"/>
      <c r="M202" s="337"/>
    </row>
    <row r="203" spans="2:13" ht="16.95" customHeight="1">
      <c r="B203" s="335" t="s">
        <v>311</v>
      </c>
      <c r="C203" s="334">
        <v>0</v>
      </c>
      <c r="D203" s="334">
        <v>0</v>
      </c>
      <c r="E203" s="334">
        <v>0</v>
      </c>
      <c r="F203" s="340">
        <v>0</v>
      </c>
      <c r="G203" s="329"/>
      <c r="H203" s="337"/>
      <c r="I203" s="337"/>
      <c r="J203" s="337"/>
      <c r="L203" s="338"/>
      <c r="M203" s="337"/>
    </row>
    <row r="204" spans="2:13" ht="16.95" customHeight="1">
      <c r="B204" s="335" t="s">
        <v>317</v>
      </c>
      <c r="C204" s="334">
        <v>0</v>
      </c>
      <c r="D204" s="334">
        <v>0</v>
      </c>
      <c r="E204" s="334">
        <v>0</v>
      </c>
      <c r="F204" s="340">
        <v>0</v>
      </c>
      <c r="H204" s="337"/>
      <c r="I204" s="337"/>
      <c r="J204" s="337"/>
      <c r="L204" s="338"/>
      <c r="M204" s="337"/>
    </row>
    <row r="205" spans="2:13" ht="16.95" customHeight="1">
      <c r="B205" s="335" t="s">
        <v>312</v>
      </c>
      <c r="C205" s="334">
        <v>0</v>
      </c>
      <c r="D205" s="334">
        <v>0</v>
      </c>
      <c r="E205" s="334">
        <v>0</v>
      </c>
      <c r="F205" s="340">
        <v>0</v>
      </c>
      <c r="H205" s="337"/>
      <c r="I205" s="337"/>
      <c r="J205" s="337"/>
      <c r="L205" s="338"/>
      <c r="M205" s="337"/>
    </row>
    <row r="206" spans="2:13" ht="16.95" customHeight="1">
      <c r="B206" s="335" t="s">
        <v>130</v>
      </c>
      <c r="C206" s="334">
        <v>0</v>
      </c>
      <c r="D206" s="334">
        <v>0</v>
      </c>
      <c r="E206" s="334">
        <v>0</v>
      </c>
      <c r="F206" s="340">
        <v>0</v>
      </c>
      <c r="H206" s="337"/>
      <c r="I206" s="337"/>
      <c r="J206" s="337"/>
      <c r="L206" s="338"/>
      <c r="M206" s="337"/>
    </row>
    <row r="207" spans="2:13" ht="16.95" customHeight="1">
      <c r="B207" s="335" t="s">
        <v>131</v>
      </c>
      <c r="C207" s="334">
        <v>0</v>
      </c>
      <c r="D207" s="334">
        <v>-74797693.390000015</v>
      </c>
      <c r="E207" s="336">
        <v>0</v>
      </c>
      <c r="F207" s="340">
        <v>-74797693.390000015</v>
      </c>
      <c r="H207" s="337"/>
      <c r="I207" s="337"/>
      <c r="J207" s="337"/>
      <c r="L207" s="338"/>
      <c r="M207" s="337"/>
    </row>
    <row r="208" spans="2:13" ht="16.95" customHeight="1">
      <c r="B208" s="361" t="s">
        <v>35</v>
      </c>
      <c r="C208" s="341">
        <v>0</v>
      </c>
      <c r="D208" s="341">
        <v>4925202306.6099997</v>
      </c>
      <c r="E208" s="341">
        <v>0</v>
      </c>
      <c r="F208" s="342">
        <v>4925202306.6099997</v>
      </c>
      <c r="G208" s="332"/>
      <c r="H208" s="337"/>
      <c r="I208" s="337"/>
      <c r="J208" s="337"/>
      <c r="L208" s="338"/>
      <c r="M208" s="337"/>
    </row>
    <row r="209" spans="2:13" ht="13.5" customHeight="1">
      <c r="B209" s="262"/>
      <c r="C209" s="339"/>
      <c r="F209" s="298"/>
      <c r="H209" s="337"/>
      <c r="I209" s="337"/>
      <c r="J209" s="337"/>
      <c r="K209" s="337"/>
      <c r="L209" s="338"/>
      <c r="M209" s="337"/>
    </row>
    <row r="210" spans="2:13" ht="13.5" customHeight="1">
      <c r="B210" s="262"/>
      <c r="C210" s="339"/>
      <c r="F210" s="298"/>
      <c r="H210" s="337"/>
      <c r="I210" s="337"/>
      <c r="J210" s="337"/>
      <c r="K210" s="337"/>
      <c r="L210" s="338"/>
      <c r="M210" s="337"/>
    </row>
    <row r="211" spans="2:13" ht="13.2" customHeight="1">
      <c r="B211" s="262" t="s">
        <v>701</v>
      </c>
      <c r="C211" s="339"/>
      <c r="E211" s="298"/>
      <c r="F211" s="258"/>
      <c r="G211" s="337"/>
      <c r="H211" s="337"/>
      <c r="I211" s="337"/>
      <c r="K211" s="338"/>
      <c r="L211" s="337"/>
    </row>
    <row r="212" spans="2:13" ht="13.5" customHeight="1">
      <c r="B212" s="262"/>
      <c r="C212" s="339"/>
      <c r="E212" s="298"/>
      <c r="F212" s="258"/>
      <c r="G212" s="337"/>
      <c r="H212" s="337"/>
      <c r="I212" s="337"/>
      <c r="K212" s="338"/>
      <c r="L212" s="337"/>
    </row>
    <row r="213" spans="2:13" ht="13.5" customHeight="1">
      <c r="B213" s="262" t="s">
        <v>702</v>
      </c>
      <c r="C213" s="339"/>
      <c r="F213" s="298"/>
      <c r="H213" s="337"/>
      <c r="I213" s="337"/>
      <c r="J213" s="337"/>
      <c r="K213" s="337"/>
      <c r="L213" s="338"/>
      <c r="M213" s="337"/>
    </row>
    <row r="214" spans="2:13" ht="13.5" customHeight="1">
      <c r="B214" s="262"/>
      <c r="C214" s="339"/>
      <c r="F214" s="298"/>
      <c r="H214" s="337"/>
      <c r="I214" s="337"/>
      <c r="J214" s="337"/>
      <c r="K214" s="337"/>
      <c r="L214" s="338"/>
      <c r="M214" s="337"/>
    </row>
    <row r="215" spans="2:13" s="27" customFormat="1" ht="33.6" customHeight="1">
      <c r="B215" s="348" t="s">
        <v>57</v>
      </c>
      <c r="C215" s="343">
        <v>45199</v>
      </c>
      <c r="D215" s="343">
        <v>44834</v>
      </c>
      <c r="H215" s="312"/>
      <c r="I215" s="255"/>
      <c r="L215" s="256"/>
    </row>
    <row r="216" spans="2:13" ht="13.5" customHeight="1">
      <c r="B216" s="465" t="s">
        <v>703</v>
      </c>
      <c r="C216" s="464">
        <v>19531080</v>
      </c>
      <c r="D216" s="466">
        <v>0</v>
      </c>
      <c r="F216" s="298"/>
      <c r="H216" s="337"/>
      <c r="I216" s="337"/>
      <c r="J216" s="337"/>
      <c r="K216" s="337"/>
      <c r="L216" s="338"/>
      <c r="M216" s="337"/>
    </row>
    <row r="217" spans="2:13" ht="13.5" customHeight="1">
      <c r="B217" s="463" t="s">
        <v>617</v>
      </c>
      <c r="C217" s="466">
        <v>19531080</v>
      </c>
      <c r="D217" s="466">
        <v>0</v>
      </c>
      <c r="E217" s="301"/>
      <c r="F217" s="298"/>
      <c r="H217" s="337"/>
      <c r="I217" s="337"/>
      <c r="J217" s="337"/>
      <c r="K217" s="337"/>
      <c r="L217" s="338"/>
      <c r="M217" s="337"/>
    </row>
    <row r="218" spans="2:13" ht="13.5" customHeight="1">
      <c r="B218" s="262"/>
      <c r="C218" s="339"/>
      <c r="F218" s="298"/>
      <c r="H218" s="337"/>
      <c r="I218" s="337"/>
      <c r="J218" s="337"/>
      <c r="K218" s="337"/>
      <c r="L218" s="338"/>
      <c r="M218" s="337"/>
    </row>
    <row r="219" spans="2:13" ht="13.5" customHeight="1">
      <c r="B219" s="262"/>
      <c r="C219" s="339"/>
      <c r="F219" s="298"/>
      <c r="H219" s="337"/>
      <c r="I219" s="337"/>
      <c r="J219" s="337"/>
      <c r="K219" s="337"/>
      <c r="L219" s="338"/>
      <c r="M219" s="337"/>
    </row>
    <row r="220" spans="2:13" ht="13.5" customHeight="1">
      <c r="B220" s="262" t="s">
        <v>704</v>
      </c>
      <c r="C220" s="339"/>
      <c r="F220" s="298"/>
      <c r="H220" s="337"/>
      <c r="I220" s="337"/>
      <c r="J220" s="337"/>
      <c r="K220" s="337"/>
      <c r="L220" s="338"/>
      <c r="M220" s="337"/>
    </row>
    <row r="221" spans="2:13" ht="13.5" customHeight="1">
      <c r="B221" s="262"/>
      <c r="C221" s="339"/>
      <c r="F221" s="298"/>
      <c r="H221" s="337"/>
      <c r="I221" s="337"/>
      <c r="J221" s="337"/>
      <c r="K221" s="337"/>
      <c r="L221" s="338"/>
      <c r="M221" s="337"/>
    </row>
    <row r="222" spans="2:13" s="27" customFormat="1" ht="33.6" customHeight="1">
      <c r="B222" s="348" t="s">
        <v>57</v>
      </c>
      <c r="C222" s="343">
        <v>45199</v>
      </c>
      <c r="D222" s="343">
        <v>44834</v>
      </c>
      <c r="H222" s="312"/>
      <c r="I222" s="255"/>
      <c r="L222" s="256"/>
    </row>
    <row r="223" spans="2:13" ht="13.5" customHeight="1">
      <c r="B223" s="465" t="s">
        <v>703</v>
      </c>
      <c r="C223" s="464">
        <v>38397207.359999999</v>
      </c>
      <c r="D223" s="466">
        <v>0</v>
      </c>
      <c r="F223" s="298"/>
      <c r="H223" s="337"/>
      <c r="I223" s="337"/>
      <c r="J223" s="337"/>
      <c r="K223" s="337"/>
      <c r="L223" s="338"/>
      <c r="M223" s="337"/>
    </row>
    <row r="224" spans="2:13" ht="13.5" customHeight="1">
      <c r="B224" s="463" t="s">
        <v>617</v>
      </c>
      <c r="C224" s="466">
        <v>38397207.359999999</v>
      </c>
      <c r="D224" s="466">
        <v>0</v>
      </c>
      <c r="E224" s="301"/>
      <c r="F224" s="298"/>
      <c r="H224" s="337"/>
      <c r="I224" s="337"/>
      <c r="J224" s="337"/>
      <c r="K224" s="337"/>
      <c r="L224" s="338"/>
      <c r="M224" s="337"/>
    </row>
    <row r="225" spans="2:13" ht="13.5" customHeight="1">
      <c r="B225" s="262"/>
      <c r="C225" s="339"/>
      <c r="F225" s="298"/>
      <c r="H225" s="337"/>
      <c r="I225" s="337"/>
      <c r="J225" s="337"/>
      <c r="K225" s="337"/>
      <c r="L225" s="338"/>
      <c r="M225" s="337"/>
    </row>
    <row r="226" spans="2:13" ht="13.5" customHeight="1">
      <c r="B226" s="262"/>
      <c r="C226" s="339"/>
      <c r="F226" s="298"/>
      <c r="H226" s="337"/>
      <c r="I226" s="337"/>
      <c r="J226" s="337"/>
      <c r="K226" s="337"/>
      <c r="L226" s="338"/>
      <c r="M226" s="337"/>
    </row>
    <row r="227" spans="2:13" ht="13.5" customHeight="1">
      <c r="B227" s="262" t="s">
        <v>705</v>
      </c>
      <c r="C227" s="339"/>
      <c r="F227" s="298"/>
      <c r="H227" s="337"/>
      <c r="I227" s="337"/>
      <c r="J227" s="337"/>
      <c r="K227" s="337"/>
      <c r="L227" s="338"/>
      <c r="M227" s="337"/>
    </row>
    <row r="228" spans="2:13" ht="13.5" customHeight="1">
      <c r="B228" s="262"/>
      <c r="C228" s="339"/>
      <c r="F228" s="298"/>
      <c r="H228" s="337"/>
      <c r="I228" s="337"/>
      <c r="J228" s="337"/>
      <c r="K228" s="337"/>
      <c r="L228" s="338"/>
      <c r="M228" s="337"/>
    </row>
    <row r="229" spans="2:13" s="27" customFormat="1" ht="33.6" customHeight="1">
      <c r="B229" s="348" t="s">
        <v>57</v>
      </c>
      <c r="C229" s="343">
        <v>45199</v>
      </c>
      <c r="D229" s="343">
        <v>44834</v>
      </c>
      <c r="H229" s="312"/>
      <c r="I229" s="255"/>
      <c r="L229" s="256"/>
    </row>
    <row r="230" spans="2:13" ht="13.5" customHeight="1">
      <c r="B230" s="465" t="s">
        <v>706</v>
      </c>
      <c r="C230" s="464">
        <v>20335</v>
      </c>
      <c r="D230" s="466">
        <v>0</v>
      </c>
      <c r="F230" s="298"/>
      <c r="H230" s="337"/>
      <c r="I230" s="337"/>
      <c r="J230" s="337"/>
      <c r="K230" s="337"/>
      <c r="L230" s="338"/>
      <c r="M230" s="337"/>
    </row>
    <row r="231" spans="2:13" ht="13.5" customHeight="1">
      <c r="B231" s="463" t="s">
        <v>617</v>
      </c>
      <c r="C231" s="466">
        <v>20335</v>
      </c>
      <c r="D231" s="466">
        <v>0</v>
      </c>
      <c r="E231" s="301"/>
      <c r="F231" s="298"/>
      <c r="H231" s="337"/>
      <c r="I231" s="337"/>
      <c r="J231" s="337"/>
      <c r="K231" s="337"/>
      <c r="L231" s="338"/>
      <c r="M231" s="337"/>
    </row>
    <row r="232" spans="2:13" ht="13.5" customHeight="1">
      <c r="B232" s="262"/>
      <c r="C232" s="339"/>
      <c r="F232" s="298"/>
      <c r="H232" s="337"/>
      <c r="I232" s="337"/>
      <c r="J232" s="337"/>
      <c r="K232" s="337"/>
      <c r="L232" s="338"/>
      <c r="M232" s="337"/>
    </row>
    <row r="233" spans="2:13" ht="13.5" customHeight="1">
      <c r="B233" s="262"/>
      <c r="C233" s="339"/>
      <c r="F233" s="298"/>
      <c r="H233" s="337"/>
      <c r="I233" s="337"/>
      <c r="J233" s="337"/>
      <c r="K233" s="337"/>
      <c r="L233" s="338"/>
      <c r="M233" s="337"/>
    </row>
    <row r="234" spans="2:13" ht="13.2" customHeight="1">
      <c r="B234" s="262" t="s">
        <v>707</v>
      </c>
      <c r="C234" s="339"/>
      <c r="E234" s="298"/>
      <c r="F234" s="258"/>
      <c r="G234" s="337"/>
      <c r="H234" s="337"/>
      <c r="I234" s="337"/>
      <c r="K234" s="338"/>
      <c r="L234" s="337"/>
    </row>
    <row r="235" spans="2:13" ht="13.2" customHeight="1">
      <c r="B235" s="262"/>
      <c r="C235" s="339"/>
      <c r="E235" s="298"/>
      <c r="F235" s="258"/>
      <c r="G235" s="337"/>
      <c r="H235" s="337"/>
      <c r="I235" s="337"/>
      <c r="K235" s="338"/>
      <c r="L235" s="337"/>
    </row>
    <row r="236" spans="2:13" s="27" customFormat="1" ht="33.6" customHeight="1">
      <c r="B236" s="348" t="s">
        <v>57</v>
      </c>
      <c r="C236" s="343">
        <v>45199</v>
      </c>
      <c r="D236" s="343">
        <v>44834</v>
      </c>
      <c r="H236" s="312"/>
      <c r="I236" s="255"/>
      <c r="L236" s="256"/>
    </row>
    <row r="237" spans="2:13" ht="13.5" customHeight="1">
      <c r="B237" s="463" t="s">
        <v>555</v>
      </c>
      <c r="C237" s="464"/>
      <c r="D237" s="466"/>
      <c r="F237" s="298"/>
      <c r="H237" s="337"/>
      <c r="I237" s="337"/>
      <c r="J237" s="337"/>
      <c r="K237" s="337"/>
      <c r="L237" s="338"/>
      <c r="M237" s="337"/>
    </row>
    <row r="238" spans="2:13" ht="13.5" customHeight="1">
      <c r="B238" s="465" t="s">
        <v>693</v>
      </c>
      <c r="C238" s="464">
        <v>-44787547.479999997</v>
      </c>
      <c r="D238" s="466">
        <v>0</v>
      </c>
      <c r="F238" s="298"/>
      <c r="H238" s="337"/>
      <c r="I238" s="337"/>
      <c r="J238" s="337"/>
      <c r="K238" s="337"/>
      <c r="L238" s="338"/>
      <c r="M238" s="337"/>
    </row>
    <row r="239" spans="2:13" ht="13.5" customHeight="1">
      <c r="B239" s="465" t="s">
        <v>709</v>
      </c>
      <c r="C239" s="464">
        <v>-1357415.38</v>
      </c>
      <c r="D239" s="466">
        <v>0</v>
      </c>
      <c r="F239" s="298"/>
      <c r="H239" s="337"/>
      <c r="I239" s="337"/>
      <c r="J239" s="337"/>
      <c r="K239" s="337"/>
      <c r="L239" s="338"/>
      <c r="M239" s="337"/>
    </row>
    <row r="240" spans="2:13" ht="13.5" customHeight="1">
      <c r="B240" s="463" t="s">
        <v>617</v>
      </c>
      <c r="C240" s="464">
        <v>-46144962.859999999</v>
      </c>
      <c r="D240" s="464">
        <v>0</v>
      </c>
      <c r="E240" s="301"/>
      <c r="F240" s="298"/>
      <c r="H240" s="337"/>
      <c r="I240" s="337"/>
      <c r="J240" s="337"/>
      <c r="K240" s="337"/>
      <c r="L240" s="338"/>
      <c r="M240" s="337"/>
    </row>
    <row r="241" spans="2:13" ht="13.5" customHeight="1">
      <c r="B241" s="463"/>
      <c r="C241" s="464"/>
      <c r="D241" s="464"/>
      <c r="E241" s="301"/>
      <c r="F241" s="298"/>
      <c r="H241" s="337"/>
      <c r="I241" s="337"/>
      <c r="J241" s="337"/>
      <c r="K241" s="337"/>
      <c r="L241" s="338"/>
      <c r="M241" s="337"/>
    </row>
    <row r="242" spans="2:13" ht="13.5" customHeight="1">
      <c r="B242" s="463" t="s">
        <v>708</v>
      </c>
      <c r="C242" s="464"/>
      <c r="D242" s="466">
        <v>0</v>
      </c>
      <c r="F242" s="298"/>
      <c r="H242" s="337"/>
      <c r="I242" s="337"/>
      <c r="J242" s="337"/>
      <c r="K242" s="337"/>
      <c r="L242" s="338"/>
      <c r="M242" s="337"/>
    </row>
    <row r="243" spans="2:13" ht="13.5" customHeight="1">
      <c r="B243" s="465" t="s">
        <v>559</v>
      </c>
      <c r="C243" s="464">
        <v>-481687</v>
      </c>
      <c r="D243" s="466">
        <v>0</v>
      </c>
      <c r="F243" s="298"/>
      <c r="H243" s="337"/>
      <c r="I243" s="337"/>
      <c r="J243" s="337"/>
      <c r="K243" s="337"/>
      <c r="L243" s="338"/>
      <c r="M243" s="337"/>
    </row>
    <row r="244" spans="2:13" ht="13.5" customHeight="1">
      <c r="B244" s="463" t="s">
        <v>617</v>
      </c>
      <c r="C244" s="464">
        <v>-481687</v>
      </c>
      <c r="D244" s="464">
        <v>0</v>
      </c>
      <c r="E244" s="301"/>
      <c r="F244" s="298"/>
      <c r="H244" s="337"/>
      <c r="I244" s="337"/>
      <c r="J244" s="337"/>
      <c r="K244" s="337"/>
      <c r="L244" s="338"/>
      <c r="M244" s="337"/>
    </row>
    <row r="245" spans="2:13" ht="13.5" customHeight="1">
      <c r="B245" s="463"/>
      <c r="C245" s="464"/>
      <c r="D245" s="464"/>
      <c r="E245" s="301"/>
      <c r="F245" s="298"/>
      <c r="H245" s="337"/>
      <c r="I245" s="337"/>
      <c r="J245" s="337"/>
      <c r="K245" s="337"/>
      <c r="L245" s="338"/>
      <c r="M245" s="337"/>
    </row>
    <row r="246" spans="2:13" ht="13.5" customHeight="1">
      <c r="B246" s="463" t="s">
        <v>282</v>
      </c>
      <c r="C246" s="464"/>
      <c r="D246" s="466">
        <v>0</v>
      </c>
      <c r="F246" s="298"/>
      <c r="H246" s="337"/>
      <c r="I246" s="337"/>
      <c r="J246" s="337"/>
      <c r="K246" s="337"/>
      <c r="L246" s="338"/>
      <c r="M246" s="337"/>
    </row>
    <row r="247" spans="2:13" ht="13.5" customHeight="1">
      <c r="B247" s="465" t="s">
        <v>564</v>
      </c>
      <c r="C247" s="464">
        <v>-11326978</v>
      </c>
      <c r="D247" s="466">
        <v>0</v>
      </c>
      <c r="F247" s="298"/>
      <c r="H247" s="337"/>
      <c r="I247" s="337"/>
      <c r="J247" s="337"/>
      <c r="K247" s="337"/>
      <c r="L247" s="338"/>
      <c r="M247" s="337"/>
    </row>
    <row r="248" spans="2:13" ht="13.5" customHeight="1">
      <c r="B248" s="465" t="s">
        <v>565</v>
      </c>
      <c r="C248" s="464">
        <v>-3367703.64</v>
      </c>
      <c r="D248" s="466">
        <v>0</v>
      </c>
      <c r="F248" s="298"/>
      <c r="H248" s="337"/>
      <c r="I248" s="337"/>
      <c r="J248" s="337"/>
      <c r="K248" s="337"/>
      <c r="L248" s="338"/>
      <c r="M248" s="337"/>
    </row>
    <row r="249" spans="2:13" ht="13.5" customHeight="1">
      <c r="B249" s="465" t="s">
        <v>566</v>
      </c>
      <c r="C249" s="464">
        <v>-6168500</v>
      </c>
      <c r="D249" s="466">
        <v>0</v>
      </c>
      <c r="F249" s="298"/>
      <c r="H249" s="337"/>
      <c r="I249" s="337"/>
      <c r="J249" s="337"/>
      <c r="K249" s="337"/>
      <c r="L249" s="338"/>
      <c r="M249" s="337"/>
    </row>
    <row r="250" spans="2:13" ht="13.5" customHeight="1">
      <c r="B250" s="465" t="s">
        <v>574</v>
      </c>
      <c r="C250" s="464">
        <v>-755000</v>
      </c>
      <c r="D250" s="466">
        <v>0</v>
      </c>
      <c r="F250" s="298"/>
      <c r="H250" s="337"/>
      <c r="I250" s="337"/>
      <c r="J250" s="337"/>
      <c r="K250" s="337"/>
      <c r="L250" s="338"/>
      <c r="M250" s="337"/>
    </row>
    <row r="251" spans="2:13" ht="13.5" customHeight="1">
      <c r="B251" s="465" t="s">
        <v>576</v>
      </c>
      <c r="C251" s="464">
        <v>-60818.18</v>
      </c>
      <c r="D251" s="466">
        <v>0</v>
      </c>
      <c r="F251" s="298"/>
      <c r="H251" s="337"/>
      <c r="I251" s="337"/>
      <c r="J251" s="337"/>
      <c r="K251" s="337"/>
      <c r="L251" s="338"/>
      <c r="M251" s="337"/>
    </row>
    <row r="252" spans="2:13" ht="13.5" customHeight="1">
      <c r="B252" s="465" t="s">
        <v>698</v>
      </c>
      <c r="C252" s="464">
        <v>-2137006.9500000002</v>
      </c>
      <c r="D252" s="466">
        <v>0</v>
      </c>
      <c r="F252" s="298"/>
      <c r="H252" s="337"/>
      <c r="I252" s="337"/>
      <c r="J252" s="337"/>
      <c r="K252" s="337"/>
      <c r="L252" s="338"/>
      <c r="M252" s="337"/>
    </row>
    <row r="253" spans="2:13" ht="13.5" customHeight="1">
      <c r="B253" s="465" t="s">
        <v>556</v>
      </c>
      <c r="C253" s="464">
        <v>-3936689</v>
      </c>
      <c r="D253" s="466"/>
      <c r="F253" s="298"/>
      <c r="H253" s="337"/>
      <c r="I253" s="337"/>
      <c r="J253" s="337"/>
      <c r="K253" s="337"/>
      <c r="L253" s="338"/>
      <c r="M253" s="337"/>
    </row>
    <row r="254" spans="2:13" ht="13.5" customHeight="1">
      <c r="B254" s="465" t="s">
        <v>557</v>
      </c>
      <c r="C254" s="464">
        <v>-2942670</v>
      </c>
      <c r="D254" s="466"/>
      <c r="F254" s="298"/>
      <c r="H254" s="337"/>
      <c r="I254" s="337"/>
      <c r="J254" s="337"/>
      <c r="K254" s="337"/>
      <c r="L254" s="338"/>
      <c r="M254" s="337"/>
    </row>
    <row r="255" spans="2:13" ht="13.5" customHeight="1">
      <c r="B255" s="463" t="s">
        <v>617</v>
      </c>
      <c r="C255" s="464">
        <v>-30695365.77</v>
      </c>
      <c r="D255" s="466">
        <v>0</v>
      </c>
      <c r="E255" s="301"/>
      <c r="F255" s="298"/>
      <c r="H255" s="337"/>
      <c r="I255" s="337"/>
      <c r="J255" s="337"/>
      <c r="K255" s="337"/>
      <c r="L255" s="338"/>
      <c r="M255" s="337"/>
    </row>
    <row r="256" spans="2:13" ht="13.2" customHeight="1">
      <c r="B256" s="262"/>
      <c r="C256" s="339"/>
      <c r="E256" s="298"/>
      <c r="F256" s="258"/>
      <c r="G256" s="337"/>
      <c r="H256" s="337"/>
      <c r="I256" s="337"/>
      <c r="K256" s="338"/>
      <c r="L256" s="337"/>
    </row>
    <row r="257" spans="2:13" ht="13.2" customHeight="1">
      <c r="B257" s="262"/>
      <c r="C257" s="339"/>
      <c r="E257" s="298"/>
      <c r="F257" s="258"/>
      <c r="G257" s="337"/>
      <c r="H257" s="337"/>
      <c r="I257" s="337"/>
      <c r="K257" s="338"/>
      <c r="L257" s="337"/>
    </row>
    <row r="258" spans="2:13" ht="13.2" customHeight="1">
      <c r="B258" s="262" t="s">
        <v>712</v>
      </c>
      <c r="C258" s="339"/>
      <c r="E258" s="298"/>
      <c r="F258" s="258"/>
      <c r="G258" s="337"/>
      <c r="H258" s="337"/>
      <c r="I258" s="337"/>
      <c r="K258" s="338"/>
      <c r="L258" s="337"/>
    </row>
    <row r="259" spans="2:13" ht="13.2" customHeight="1">
      <c r="B259" s="262"/>
      <c r="C259" s="339"/>
      <c r="E259" s="298"/>
      <c r="F259" s="258"/>
      <c r="G259" s="337"/>
      <c r="H259" s="337"/>
      <c r="I259" s="337"/>
      <c r="K259" s="338"/>
      <c r="L259" s="337"/>
    </row>
    <row r="260" spans="2:13" s="27" customFormat="1" ht="33.6" customHeight="1">
      <c r="B260" s="348" t="s">
        <v>57</v>
      </c>
      <c r="C260" s="343">
        <v>45199</v>
      </c>
      <c r="D260" s="343">
        <v>44834</v>
      </c>
      <c r="H260" s="312"/>
      <c r="I260" s="255"/>
      <c r="L260" s="256"/>
    </row>
    <row r="261" spans="2:13" ht="13.5" customHeight="1">
      <c r="B261" s="465" t="s">
        <v>713</v>
      </c>
      <c r="C261" s="464">
        <v>19495755.109999999</v>
      </c>
      <c r="D261" s="466">
        <v>0</v>
      </c>
      <c r="F261" s="298"/>
      <c r="H261" s="337"/>
      <c r="I261" s="337"/>
      <c r="J261" s="337"/>
      <c r="K261" s="337"/>
      <c r="L261" s="338"/>
      <c r="M261" s="337"/>
    </row>
    <row r="262" spans="2:13" ht="13.5" customHeight="1">
      <c r="B262" s="465" t="s">
        <v>615</v>
      </c>
      <c r="C262" s="464">
        <v>13042786.6</v>
      </c>
      <c r="D262" s="466">
        <v>0</v>
      </c>
      <c r="F262" s="298"/>
      <c r="H262" s="337"/>
      <c r="I262" s="337"/>
      <c r="J262" s="337"/>
      <c r="K262" s="337"/>
      <c r="L262" s="338"/>
      <c r="M262" s="337"/>
    </row>
    <row r="263" spans="2:13" ht="13.5" customHeight="1">
      <c r="B263" s="463" t="s">
        <v>617</v>
      </c>
      <c r="C263" s="466">
        <v>32538541.710000001</v>
      </c>
      <c r="D263" s="466">
        <v>0</v>
      </c>
      <c r="E263" s="301"/>
      <c r="F263" s="298"/>
      <c r="H263" s="337"/>
      <c r="I263" s="337"/>
      <c r="J263" s="337"/>
      <c r="K263" s="337"/>
      <c r="L263" s="338"/>
      <c r="M263" s="337"/>
    </row>
    <row r="264" spans="2:13" ht="13.5" customHeight="1">
      <c r="B264" s="465" t="s">
        <v>714</v>
      </c>
      <c r="C264" s="464">
        <v>-2976491.53</v>
      </c>
      <c r="D264" s="464"/>
      <c r="E264" s="301"/>
      <c r="F264" s="298"/>
      <c r="H264" s="337"/>
      <c r="I264" s="337"/>
      <c r="J264" s="337"/>
      <c r="K264" s="337"/>
      <c r="L264" s="338"/>
      <c r="M264" s="337"/>
    </row>
    <row r="265" spans="2:13" ht="13.5" customHeight="1">
      <c r="B265" s="465" t="s">
        <v>581</v>
      </c>
      <c r="C265" s="464">
        <v>-13881729.699999999</v>
      </c>
      <c r="D265" s="464"/>
      <c r="E265" s="301"/>
      <c r="F265" s="298"/>
      <c r="H265" s="337"/>
      <c r="I265" s="337"/>
      <c r="J265" s="337"/>
      <c r="K265" s="337"/>
      <c r="L265" s="338"/>
      <c r="M265" s="337"/>
    </row>
    <row r="266" spans="2:13" ht="13.5" customHeight="1">
      <c r="B266" s="463" t="s">
        <v>617</v>
      </c>
      <c r="C266" s="466">
        <v>-16858221.23</v>
      </c>
      <c r="D266" s="466">
        <v>0</v>
      </c>
      <c r="E266" s="301"/>
      <c r="F266" s="298"/>
      <c r="H266" s="337"/>
      <c r="I266" s="337"/>
      <c r="J266" s="337"/>
      <c r="K266" s="337"/>
      <c r="L266" s="338"/>
      <c r="M266" s="337"/>
    </row>
    <row r="267" spans="2:13" ht="13.2" customHeight="1">
      <c r="B267" s="262"/>
      <c r="C267" s="339"/>
      <c r="E267" s="298"/>
      <c r="F267" s="258"/>
      <c r="G267" s="337"/>
      <c r="H267" s="337"/>
      <c r="I267" s="337"/>
      <c r="K267" s="338"/>
      <c r="L267" s="337"/>
    </row>
    <row r="268" spans="2:13" ht="13.5" customHeight="1">
      <c r="B268" s="262"/>
      <c r="C268" s="339"/>
      <c r="F268" s="298"/>
      <c r="H268" s="337"/>
      <c r="I268" s="337"/>
      <c r="J268" s="337"/>
      <c r="K268" s="337"/>
      <c r="L268" s="338"/>
      <c r="M268" s="337"/>
    </row>
    <row r="269" spans="2:13" ht="15">
      <c r="B269" s="352"/>
      <c r="C269" s="353"/>
      <c r="D269" s="354"/>
      <c r="E269" s="2"/>
      <c r="F269" s="2"/>
      <c r="G269" s="352"/>
      <c r="H269" s="352"/>
      <c r="I269" s="26"/>
      <c r="J269" s="352"/>
      <c r="K269" s="352"/>
      <c r="L269" s="352"/>
      <c r="M269" s="352"/>
    </row>
    <row r="270" spans="2:13" ht="15">
      <c r="B270" s="262" t="s">
        <v>252</v>
      </c>
      <c r="F270" s="258"/>
      <c r="I270" s="355"/>
      <c r="J270" s="352"/>
      <c r="K270" s="352"/>
      <c r="L270" s="352"/>
      <c r="M270" s="352"/>
    </row>
    <row r="271" spans="2:13" ht="15">
      <c r="F271" s="258"/>
      <c r="I271" s="355"/>
      <c r="J271" s="352"/>
      <c r="K271" s="352"/>
      <c r="L271" s="352"/>
      <c r="M271" s="352"/>
    </row>
    <row r="272" spans="2:13" ht="15">
      <c r="B272" s="331" t="s">
        <v>193</v>
      </c>
      <c r="F272" s="258"/>
      <c r="I272" s="355"/>
      <c r="J272" s="356"/>
      <c r="K272" s="352"/>
      <c r="L272" s="352"/>
      <c r="M272" s="352"/>
    </row>
    <row r="273" spans="2:13" ht="15">
      <c r="B273" s="258" t="s">
        <v>330</v>
      </c>
      <c r="F273" s="258"/>
      <c r="I273" s="355"/>
      <c r="J273" s="357"/>
      <c r="K273" s="352"/>
      <c r="L273" s="352"/>
      <c r="M273" s="352"/>
    </row>
    <row r="274" spans="2:13" ht="15">
      <c r="F274" s="258"/>
      <c r="I274" s="355"/>
      <c r="J274" s="352"/>
      <c r="K274" s="352"/>
      <c r="L274" s="352"/>
      <c r="M274" s="352"/>
    </row>
    <row r="275" spans="2:13" ht="15">
      <c r="F275" s="258"/>
      <c r="I275" s="355"/>
      <c r="J275" s="352"/>
      <c r="K275" s="352"/>
      <c r="L275" s="352"/>
      <c r="M275" s="352"/>
    </row>
    <row r="276" spans="2:13" ht="15">
      <c r="B276" s="331" t="s">
        <v>194</v>
      </c>
      <c r="F276" s="258"/>
      <c r="I276" s="355"/>
      <c r="J276" s="352"/>
      <c r="K276" s="352"/>
      <c r="L276" s="352"/>
      <c r="M276" s="352"/>
    </row>
    <row r="277" spans="2:13" ht="15">
      <c r="B277" s="258" t="s">
        <v>413</v>
      </c>
      <c r="F277" s="258"/>
      <c r="I277" s="355"/>
      <c r="J277" s="352"/>
      <c r="K277" s="352"/>
      <c r="L277" s="352"/>
      <c r="M277" s="352"/>
    </row>
    <row r="278" spans="2:13" ht="15">
      <c r="F278" s="258"/>
      <c r="I278" s="355"/>
      <c r="J278" s="352"/>
      <c r="K278" s="352"/>
      <c r="L278" s="352"/>
      <c r="M278" s="352"/>
    </row>
    <row r="279" spans="2:13" ht="15">
      <c r="F279" s="258"/>
      <c r="I279" s="355"/>
      <c r="J279" s="352"/>
      <c r="K279" s="352"/>
      <c r="L279" s="352"/>
      <c r="M279" s="352"/>
    </row>
    <row r="280" spans="2:13" ht="15">
      <c r="B280" s="331" t="s">
        <v>195</v>
      </c>
      <c r="F280" s="258"/>
      <c r="I280" s="355"/>
      <c r="J280" s="352"/>
      <c r="K280" s="352"/>
      <c r="L280" s="352"/>
      <c r="M280" s="352"/>
    </row>
    <row r="281" spans="2:13" ht="33.6" customHeight="1">
      <c r="B281" s="498" t="s">
        <v>418</v>
      </c>
      <c r="C281" s="498"/>
      <c r="D281" s="498"/>
      <c r="E281" s="498"/>
      <c r="F281" s="498"/>
      <c r="G281" s="498"/>
      <c r="H281" s="498"/>
      <c r="I281" s="355"/>
      <c r="J281" s="352"/>
      <c r="K281" s="352"/>
      <c r="L281" s="352"/>
      <c r="M281" s="352"/>
    </row>
    <row r="282" spans="2:13" ht="15">
      <c r="F282" s="258"/>
      <c r="I282" s="355"/>
      <c r="J282" s="352"/>
      <c r="K282" s="352"/>
      <c r="L282" s="352"/>
      <c r="M282" s="352"/>
    </row>
    <row r="283" spans="2:13" ht="15">
      <c r="F283" s="258"/>
      <c r="I283" s="355"/>
      <c r="J283" s="352"/>
      <c r="K283" s="352"/>
      <c r="L283" s="352"/>
      <c r="M283" s="352"/>
    </row>
    <row r="284" spans="2:13" ht="15">
      <c r="B284" s="262" t="s">
        <v>257</v>
      </c>
      <c r="F284" s="258"/>
      <c r="I284" s="355"/>
      <c r="J284" s="352"/>
      <c r="K284" s="352"/>
      <c r="L284" s="352"/>
      <c r="M284" s="352"/>
    </row>
    <row r="285" spans="2:13" ht="32.4" customHeight="1">
      <c r="B285" s="527" t="s">
        <v>710</v>
      </c>
      <c r="C285" s="527"/>
      <c r="D285" s="527"/>
      <c r="E285" s="527"/>
      <c r="F285" s="527"/>
      <c r="G285" s="527"/>
      <c r="H285" s="527"/>
      <c r="I285" s="358"/>
      <c r="J285" s="352"/>
      <c r="K285" s="352"/>
      <c r="L285" s="352"/>
      <c r="M285" s="352"/>
    </row>
    <row r="286" spans="2:13" ht="15">
      <c r="F286" s="258"/>
      <c r="I286" s="355"/>
      <c r="J286" s="352"/>
      <c r="K286" s="352"/>
      <c r="L286" s="352"/>
      <c r="M286" s="352"/>
    </row>
    <row r="287" spans="2:13" ht="15">
      <c r="F287" s="258"/>
      <c r="I287" s="355"/>
      <c r="J287" s="352"/>
      <c r="K287" s="352"/>
      <c r="L287" s="352"/>
      <c r="M287" s="352"/>
    </row>
    <row r="288" spans="2:13" ht="15">
      <c r="B288" s="262" t="s">
        <v>414</v>
      </c>
      <c r="F288" s="258"/>
      <c r="I288" s="355"/>
      <c r="J288" s="352"/>
      <c r="K288" s="352"/>
      <c r="L288" s="352"/>
      <c r="M288" s="352"/>
    </row>
    <row r="289" spans="2:13" ht="15">
      <c r="B289" s="498" t="s">
        <v>196</v>
      </c>
      <c r="C289" s="498"/>
      <c r="D289" s="498"/>
      <c r="E289" s="498"/>
      <c r="F289" s="498"/>
      <c r="G289" s="498"/>
      <c r="H289" s="498"/>
      <c r="I289" s="355"/>
      <c r="J289" s="352"/>
      <c r="K289" s="352"/>
      <c r="L289" s="352"/>
      <c r="M289" s="352"/>
    </row>
    <row r="290" spans="2:13" ht="15">
      <c r="F290" s="258"/>
      <c r="I290" s="355"/>
      <c r="J290" s="352"/>
      <c r="K290" s="352"/>
      <c r="L290" s="352"/>
      <c r="M290" s="352"/>
    </row>
    <row r="291" spans="2:13" ht="15">
      <c r="F291" s="258"/>
      <c r="I291" s="355"/>
      <c r="J291" s="352"/>
      <c r="K291" s="352"/>
      <c r="L291" s="352"/>
      <c r="M291" s="352"/>
    </row>
    <row r="292" spans="2:13" ht="15">
      <c r="B292" s="262" t="s">
        <v>415</v>
      </c>
      <c r="F292" s="258"/>
      <c r="I292" s="355"/>
      <c r="J292" s="352"/>
      <c r="K292" s="352"/>
      <c r="L292" s="352"/>
      <c r="M292" s="352"/>
    </row>
    <row r="293" spans="2:13" ht="15">
      <c r="B293" s="258" t="s">
        <v>197</v>
      </c>
      <c r="F293" s="258"/>
      <c r="I293" s="355"/>
      <c r="J293" s="352"/>
      <c r="K293" s="352"/>
      <c r="L293" s="352"/>
      <c r="M293" s="352"/>
    </row>
    <row r="294" spans="2:13" ht="15">
      <c r="F294" s="258"/>
      <c r="I294" s="355"/>
      <c r="J294" s="352"/>
      <c r="K294" s="352"/>
      <c r="L294" s="352"/>
      <c r="M294" s="352"/>
    </row>
    <row r="295" spans="2:13" ht="15">
      <c r="F295" s="258"/>
      <c r="I295" s="355"/>
      <c r="J295" s="352"/>
      <c r="K295" s="352"/>
      <c r="L295" s="352"/>
      <c r="M295" s="352"/>
    </row>
    <row r="296" spans="2:13" ht="15">
      <c r="B296" s="262" t="s">
        <v>416</v>
      </c>
      <c r="F296" s="258"/>
      <c r="I296" s="355"/>
      <c r="J296" s="352"/>
      <c r="K296" s="352"/>
      <c r="L296" s="352"/>
      <c r="M296" s="352"/>
    </row>
    <row r="297" spans="2:13" ht="31.8" customHeight="1">
      <c r="B297" s="498" t="s">
        <v>711</v>
      </c>
      <c r="C297" s="498"/>
      <c r="D297" s="498"/>
      <c r="E297" s="498"/>
      <c r="F297" s="498"/>
      <c r="G297" s="498"/>
      <c r="H297" s="498"/>
      <c r="I297" s="355"/>
      <c r="J297" s="352"/>
      <c r="K297" s="352"/>
      <c r="L297" s="352"/>
      <c r="M297" s="352"/>
    </row>
    <row r="298" spans="2:13" ht="15">
      <c r="B298" s="279"/>
      <c r="C298" s="360"/>
      <c r="D298" s="360"/>
      <c r="E298" s="359"/>
      <c r="F298" s="359"/>
      <c r="G298" s="359"/>
      <c r="H298" s="359"/>
      <c r="I298" s="355"/>
      <c r="J298" s="352"/>
      <c r="K298" s="352"/>
      <c r="L298" s="352"/>
      <c r="M298" s="352"/>
    </row>
    <row r="299" spans="2:13" ht="15">
      <c r="B299" s="279"/>
      <c r="C299" s="360"/>
      <c r="D299" s="360"/>
      <c r="E299" s="359"/>
      <c r="F299" s="359"/>
      <c r="G299" s="359"/>
      <c r="H299" s="359"/>
      <c r="I299" s="355"/>
      <c r="J299" s="352"/>
      <c r="K299" s="352"/>
      <c r="L299" s="352"/>
      <c r="M299" s="352"/>
    </row>
    <row r="300" spans="2:13" ht="15">
      <c r="B300" s="279"/>
      <c r="C300" s="360"/>
      <c r="D300" s="360"/>
      <c r="E300" s="359"/>
      <c r="F300" s="359"/>
      <c r="G300" s="359"/>
      <c r="H300" s="359"/>
      <c r="I300" s="355"/>
      <c r="J300" s="352"/>
      <c r="K300" s="352"/>
      <c r="L300" s="352"/>
      <c r="M300" s="352"/>
    </row>
  </sheetData>
  <customSheetViews>
    <customSheetView guid="{F3648BCD-1CED-4BBB-AE63-37BDB925883F}" scale="85" showGridLines="0" printArea="1" topLeftCell="A283">
      <selection activeCell="G307" sqref="G306:G307"/>
      <pageMargins left="0.7" right="0.7" top="0.75" bottom="0.75" header="0.3" footer="0.3"/>
      <pageSetup paperSize="9" scale="50" orientation="portrait" r:id="rId1"/>
    </customSheetView>
    <customSheetView guid="{5FCC9217-B3E9-4B91-A943-5F21728EBEE9}" scale="85" showPageBreaks="1" showGridLines="0" printArea="1" topLeftCell="A272">
      <selection activeCell="D296" sqref="D296"/>
      <pageMargins left="0.7" right="0.7" top="0.75" bottom="0.75" header="0.3" footer="0.3"/>
      <pageSetup paperSize="9" scale="50" orientation="portrait" r:id="rId2"/>
    </customSheetView>
    <customSheetView guid="{7015FC6D-0680-4B00-AA0E-B83DA1D0B666}" scale="85" showPageBreaks="1" showGridLines="0" printArea="1" topLeftCell="A263">
      <selection activeCell="G275" sqref="G275"/>
      <pageMargins left="0.7" right="0.7" top="0.75" bottom="0.75" header="0.3" footer="0.3"/>
      <pageSetup paperSize="9" scale="50" orientation="portrait" r:id="rId3"/>
    </customSheetView>
  </customSheetViews>
  <mergeCells count="34">
    <mergeCell ref="C65:C66"/>
    <mergeCell ref="B289:H289"/>
    <mergeCell ref="B297:H297"/>
    <mergeCell ref="H64:J64"/>
    <mergeCell ref="B64:G64"/>
    <mergeCell ref="B281:H281"/>
    <mergeCell ref="B285:H285"/>
    <mergeCell ref="H65:H66"/>
    <mergeCell ref="G65:G66"/>
    <mergeCell ref="J65:J66"/>
    <mergeCell ref="I65:I66"/>
    <mergeCell ref="D65:D66"/>
    <mergeCell ref="B65:B66"/>
    <mergeCell ref="E65:F65"/>
    <mergeCell ref="C126:G126"/>
    <mergeCell ref="H126:L126"/>
    <mergeCell ref="H21:H22"/>
    <mergeCell ref="G21:G22"/>
    <mergeCell ref="D37:D38"/>
    <mergeCell ref="F37:F38"/>
    <mergeCell ref="B37:B38"/>
    <mergeCell ref="B21:B22"/>
    <mergeCell ref="C21:C22"/>
    <mergeCell ref="D21:D22"/>
    <mergeCell ref="E21:E22"/>
    <mergeCell ref="F21:F22"/>
    <mergeCell ref="C37:C38"/>
    <mergeCell ref="E37:E38"/>
    <mergeCell ref="B3:M3"/>
    <mergeCell ref="B4:M4"/>
    <mergeCell ref="B5:M5"/>
    <mergeCell ref="B7:M7"/>
    <mergeCell ref="B19:H19"/>
    <mergeCell ref="B11:H11"/>
  </mergeCells>
  <pageMargins left="0.23622047244094491" right="0.23622047244094491" top="0.74803149606299213" bottom="0.74803149606299213" header="0.31496062992125984" footer="0.31496062992125984"/>
  <pageSetup paperSize="9" scale="10" orientation="landscape" r:id="rId4"/>
  <drawing r:id="rId5"/>
  <legacyDrawing r:id="rId6"/>
  <controls>
    <mc:AlternateContent xmlns:mc="http://schemas.openxmlformats.org/markup-compatibility/2006">
      <mc:Choice Requires="x14">
        <control shapeId="1044" r:id="rId7" name="Object 20">
          <controlPr defaultSize="0" autoLine="0" autoPict="0" r:id="rId8">
            <anchor moveWithCells="1">
              <from>
                <xdr:col>3</xdr:col>
                <xdr:colOff>0</xdr:colOff>
                <xdr:row>197</xdr:row>
                <xdr:rowOff>0</xdr:rowOff>
              </from>
              <to>
                <xdr:col>3</xdr:col>
                <xdr:colOff>152400</xdr:colOff>
                <xdr:row>197</xdr:row>
                <xdr:rowOff>152400</xdr:rowOff>
              </to>
            </anchor>
          </controlPr>
        </control>
      </mc:Choice>
      <mc:Fallback>
        <control shapeId="1044" r:id="rId7" name="Object 2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S109"/>
  <sheetViews>
    <sheetView showGridLines="0" zoomScale="80" zoomScaleNormal="80" workbookViewId="0">
      <selection activeCell="D13" sqref="D13"/>
    </sheetView>
  </sheetViews>
  <sheetFormatPr baseColWidth="10" defaultColWidth="8.6640625" defaultRowHeight="14.4"/>
  <cols>
    <col min="1" max="1" width="2.44140625" style="27" customWidth="1"/>
    <col min="2" max="2" width="14.44140625" style="27" customWidth="1"/>
    <col min="3" max="3" width="26.6640625" style="27" customWidth="1"/>
    <col min="4" max="4" width="35.33203125" style="27" customWidth="1"/>
    <col min="5" max="5" width="22.33203125" style="27" customWidth="1"/>
    <col min="6" max="6" width="17.109375" style="27" customWidth="1"/>
    <col min="7" max="7" width="14.6640625" style="27" customWidth="1"/>
    <col min="8" max="8" width="17.77734375" style="27" customWidth="1"/>
    <col min="9" max="9" width="15.109375" style="27" customWidth="1"/>
    <col min="10" max="10" width="12.109375" style="27" customWidth="1"/>
    <col min="11" max="11" width="8.6640625" style="27"/>
    <col min="12" max="12" width="13.6640625" style="27" bestFit="1" customWidth="1"/>
    <col min="13" max="13" width="8.6640625" style="27"/>
    <col min="14" max="14" width="8.88671875" style="27" bestFit="1" customWidth="1"/>
    <col min="15" max="15" width="11.88671875" style="27" bestFit="1" customWidth="1"/>
    <col min="16" max="16384" width="8.6640625" style="27"/>
  </cols>
  <sheetData>
    <row r="1" spans="2:19" s="36" customFormat="1" ht="10.199999999999999" customHeight="1"/>
    <row r="2" spans="2:19" s="36" customFormat="1" ht="20.399999999999999" customHeight="1">
      <c r="B2" s="37"/>
      <c r="C2" s="37"/>
      <c r="D2" s="37"/>
      <c r="E2" s="37"/>
      <c r="F2" s="37"/>
      <c r="G2" s="37"/>
      <c r="H2" s="37"/>
      <c r="I2" s="37"/>
      <c r="J2" s="37"/>
      <c r="K2" s="37"/>
      <c r="L2" s="37"/>
      <c r="M2" s="37"/>
      <c r="N2" s="37"/>
      <c r="O2" s="37"/>
      <c r="P2" s="37"/>
      <c r="Q2" s="37"/>
      <c r="R2" s="37"/>
      <c r="S2" s="37"/>
    </row>
    <row r="3" spans="2:19" s="36" customFormat="1">
      <c r="B3" s="474"/>
      <c r="C3" s="474"/>
      <c r="D3" s="474"/>
      <c r="E3" s="474"/>
      <c r="F3" s="474"/>
      <c r="G3" s="474"/>
      <c r="H3" s="474"/>
      <c r="I3" s="474"/>
      <c r="J3" s="474"/>
      <c r="K3" s="474"/>
      <c r="L3" s="474"/>
    </row>
    <row r="4" spans="2:19" s="36" customFormat="1">
      <c r="B4" s="474"/>
      <c r="C4" s="474"/>
      <c r="D4" s="474"/>
      <c r="E4" s="474"/>
      <c r="F4" s="474"/>
      <c r="G4" s="474"/>
      <c r="H4" s="474"/>
      <c r="I4" s="474"/>
      <c r="J4" s="474"/>
      <c r="K4" s="474"/>
      <c r="L4" s="474"/>
    </row>
    <row r="5" spans="2:19" s="36" customFormat="1" ht="20.399999999999999" customHeight="1">
      <c r="B5" s="37"/>
      <c r="C5" s="37"/>
      <c r="D5" s="37"/>
      <c r="E5" s="37"/>
      <c r="F5" s="37"/>
      <c r="G5" s="37"/>
      <c r="H5" s="37"/>
      <c r="I5" s="37"/>
      <c r="J5" s="37"/>
      <c r="K5" s="37"/>
      <c r="L5" s="37"/>
      <c r="M5" s="37"/>
      <c r="N5" s="37"/>
      <c r="O5" s="37"/>
      <c r="P5" s="37"/>
      <c r="Q5" s="37"/>
      <c r="R5" s="37"/>
      <c r="S5" s="37"/>
    </row>
    <row r="6" spans="2:19" ht="16.2">
      <c r="B6" s="476" t="s">
        <v>333</v>
      </c>
      <c r="C6" s="476"/>
      <c r="D6" s="476"/>
      <c r="E6" s="476"/>
      <c r="F6" s="476"/>
      <c r="G6" s="476"/>
      <c r="H6" s="476"/>
      <c r="I6" s="476"/>
    </row>
    <row r="7" spans="2:19" ht="11.4" customHeight="1">
      <c r="B7" s="477" t="s">
        <v>198</v>
      </c>
      <c r="C7" s="477"/>
      <c r="D7" s="477"/>
      <c r="E7" s="477"/>
      <c r="F7" s="477"/>
      <c r="G7" s="477"/>
      <c r="H7" s="477"/>
      <c r="I7" s="477"/>
      <c r="J7" s="36"/>
    </row>
    <row r="8" spans="2:19">
      <c r="B8" s="478" t="s">
        <v>420</v>
      </c>
      <c r="C8" s="478"/>
      <c r="D8" s="478"/>
      <c r="E8" s="478"/>
      <c r="F8" s="478"/>
      <c r="G8" s="478"/>
      <c r="H8" s="478"/>
      <c r="I8" s="478"/>
      <c r="J8" s="36"/>
    </row>
    <row r="9" spans="2:19">
      <c r="B9" s="29"/>
      <c r="C9" s="29"/>
      <c r="D9" s="36"/>
      <c r="E9" s="36"/>
      <c r="F9" s="36"/>
      <c r="G9" s="36"/>
      <c r="H9" s="36"/>
      <c r="I9" s="36"/>
      <c r="J9" s="36"/>
    </row>
    <row r="10" spans="2:19">
      <c r="B10" s="30" t="s">
        <v>199</v>
      </c>
      <c r="C10" s="30"/>
      <c r="D10" s="36"/>
      <c r="E10" s="36"/>
      <c r="F10" s="36"/>
      <c r="G10" s="36"/>
      <c r="H10" s="36"/>
      <c r="I10" s="36"/>
      <c r="J10" s="36"/>
    </row>
    <row r="11" spans="2:19">
      <c r="B11" s="29"/>
      <c r="C11" s="29"/>
      <c r="D11" s="36"/>
      <c r="E11" s="36"/>
      <c r="F11" s="36"/>
      <c r="G11" s="36"/>
      <c r="H11" s="36"/>
      <c r="I11" s="36"/>
      <c r="J11" s="36"/>
    </row>
    <row r="12" spans="2:19">
      <c r="B12" s="31" t="s">
        <v>200</v>
      </c>
      <c r="C12" s="31"/>
      <c r="D12" s="32" t="s">
        <v>334</v>
      </c>
      <c r="E12" s="36"/>
      <c r="F12" s="36"/>
      <c r="G12" s="36"/>
      <c r="H12" s="36"/>
      <c r="I12" s="36"/>
      <c r="J12" s="36"/>
    </row>
    <row r="13" spans="2:19">
      <c r="B13" s="31" t="s">
        <v>201</v>
      </c>
      <c r="C13" s="31"/>
      <c r="D13" s="32" t="s">
        <v>339</v>
      </c>
      <c r="E13" s="36"/>
      <c r="F13" s="36"/>
      <c r="G13" s="36"/>
      <c r="H13" s="36"/>
      <c r="I13" s="36"/>
      <c r="J13" s="36"/>
    </row>
    <row r="14" spans="2:19">
      <c r="B14" s="31" t="s">
        <v>202</v>
      </c>
      <c r="C14" s="31"/>
      <c r="D14" s="39">
        <v>37</v>
      </c>
      <c r="E14" s="36"/>
      <c r="F14" s="36"/>
      <c r="G14" s="36"/>
      <c r="H14" s="36"/>
      <c r="I14" s="36"/>
      <c r="J14" s="36"/>
    </row>
    <row r="15" spans="2:19">
      <c r="B15" s="31" t="s">
        <v>203</v>
      </c>
      <c r="C15" s="31"/>
      <c r="D15" s="32" t="s">
        <v>335</v>
      </c>
      <c r="E15" s="36"/>
      <c r="F15" s="36"/>
      <c r="G15" s="36"/>
      <c r="H15" s="36"/>
      <c r="I15" s="36"/>
      <c r="J15" s="36"/>
    </row>
    <row r="16" spans="2:19">
      <c r="B16" s="31" t="s">
        <v>204</v>
      </c>
      <c r="C16" s="31"/>
      <c r="D16" s="32" t="s">
        <v>338</v>
      </c>
      <c r="E16" s="36"/>
      <c r="F16" s="36"/>
      <c r="G16" s="36"/>
      <c r="H16" s="36"/>
      <c r="I16" s="36"/>
      <c r="J16" s="36"/>
    </row>
    <row r="17" spans="2:10">
      <c r="B17" s="31" t="s">
        <v>205</v>
      </c>
      <c r="C17" s="31"/>
      <c r="D17" s="33" t="s">
        <v>336</v>
      </c>
      <c r="E17" s="36"/>
      <c r="F17" s="36"/>
      <c r="G17" s="36"/>
      <c r="H17" s="36"/>
      <c r="I17" s="36"/>
      <c r="J17" s="36"/>
    </row>
    <row r="18" spans="2:10">
      <c r="B18" s="31" t="s">
        <v>206</v>
      </c>
      <c r="C18" s="31"/>
      <c r="D18" s="33" t="s">
        <v>337</v>
      </c>
      <c r="E18" s="36"/>
      <c r="F18" s="36"/>
      <c r="G18" s="36"/>
      <c r="H18" s="36"/>
      <c r="I18" s="36"/>
      <c r="J18" s="36"/>
    </row>
    <row r="19" spans="2:10">
      <c r="B19" s="31" t="s">
        <v>207</v>
      </c>
      <c r="C19" s="31"/>
      <c r="D19" s="32" t="s">
        <v>335</v>
      </c>
      <c r="E19" s="36"/>
      <c r="F19" s="36"/>
      <c r="G19" s="36"/>
      <c r="H19" s="36"/>
      <c r="I19" s="36"/>
      <c r="J19" s="36"/>
    </row>
    <row r="20" spans="2:10">
      <c r="B20" s="29"/>
      <c r="C20" s="29"/>
      <c r="D20" s="36"/>
      <c r="E20" s="36"/>
      <c r="F20" s="36"/>
      <c r="G20" s="36"/>
      <c r="H20" s="36"/>
      <c r="I20" s="36"/>
      <c r="J20" s="36"/>
    </row>
    <row r="21" spans="2:10">
      <c r="B21" s="29"/>
      <c r="C21" s="29"/>
      <c r="D21" s="36"/>
      <c r="E21" s="36"/>
      <c r="F21" s="36"/>
      <c r="G21" s="36"/>
      <c r="H21" s="36"/>
      <c r="I21" s="36"/>
      <c r="J21" s="36"/>
    </row>
    <row r="22" spans="2:10">
      <c r="B22" s="30" t="s">
        <v>208</v>
      </c>
      <c r="C22" s="30"/>
      <c r="D22" s="36"/>
      <c r="E22" s="36"/>
      <c r="F22" s="36"/>
      <c r="G22" s="36"/>
      <c r="H22" s="36"/>
      <c r="I22" s="36"/>
      <c r="J22" s="36"/>
    </row>
    <row r="23" spans="2:10">
      <c r="B23" s="29"/>
      <c r="C23" s="29"/>
      <c r="D23" s="36"/>
      <c r="E23" s="36"/>
      <c r="F23" s="36"/>
      <c r="G23" s="36"/>
      <c r="H23" s="36"/>
      <c r="I23" s="36"/>
      <c r="J23" s="36"/>
    </row>
    <row r="24" spans="2:10">
      <c r="B24" s="31" t="s">
        <v>209</v>
      </c>
      <c r="C24" s="31"/>
      <c r="D24" s="32" t="s">
        <v>340</v>
      </c>
      <c r="E24" s="36"/>
      <c r="F24" s="36"/>
      <c r="G24" s="36"/>
      <c r="H24" s="36"/>
      <c r="I24" s="36"/>
      <c r="J24" s="36"/>
    </row>
    <row r="25" spans="2:10">
      <c r="B25" s="31" t="s">
        <v>210</v>
      </c>
      <c r="C25" s="31"/>
      <c r="D25" s="40" t="s">
        <v>342</v>
      </c>
      <c r="E25" s="36"/>
      <c r="F25" s="36"/>
      <c r="G25" s="36"/>
      <c r="H25" s="36"/>
      <c r="I25" s="36"/>
      <c r="J25" s="36"/>
    </row>
    <row r="26" spans="2:10">
      <c r="B26" s="31" t="s">
        <v>211</v>
      </c>
      <c r="C26" s="31"/>
      <c r="D26" s="40" t="s">
        <v>341</v>
      </c>
      <c r="E26" s="36"/>
      <c r="F26" s="36"/>
      <c r="G26" s="36"/>
      <c r="H26" s="36"/>
      <c r="I26" s="36"/>
      <c r="J26" s="36"/>
    </row>
    <row r="27" spans="2:10">
      <c r="B27" s="31" t="s">
        <v>209</v>
      </c>
      <c r="C27" s="31"/>
      <c r="D27" s="40" t="s">
        <v>341</v>
      </c>
      <c r="E27" s="36"/>
      <c r="F27" s="36"/>
      <c r="G27" s="36"/>
      <c r="H27" s="36"/>
      <c r="I27" s="36"/>
      <c r="J27" s="36"/>
    </row>
    <row r="28" spans="2:10">
      <c r="B28" s="31" t="s">
        <v>210</v>
      </c>
      <c r="C28" s="31"/>
      <c r="D28" s="40" t="s">
        <v>341</v>
      </c>
    </row>
    <row r="29" spans="2:10">
      <c r="B29" s="34"/>
    </row>
    <row r="30" spans="2:10">
      <c r="B30" s="30" t="s">
        <v>212</v>
      </c>
      <c r="C30" s="29"/>
    </row>
    <row r="32" spans="2:10">
      <c r="B32" s="470" t="s">
        <v>213</v>
      </c>
      <c r="C32" s="472"/>
      <c r="D32" s="41" t="s">
        <v>214</v>
      </c>
    </row>
    <row r="33" spans="2:4" ht="13.95" customHeight="1">
      <c r="B33" s="479" t="s">
        <v>215</v>
      </c>
      <c r="C33" s="480"/>
      <c r="D33" s="42" t="s">
        <v>343</v>
      </c>
    </row>
    <row r="34" spans="2:4" ht="13.95" customHeight="1">
      <c r="B34" s="481"/>
      <c r="C34" s="482"/>
      <c r="D34" s="42" t="s">
        <v>361</v>
      </c>
    </row>
    <row r="35" spans="2:4" ht="13.95" customHeight="1">
      <c r="B35" s="475" t="s">
        <v>216</v>
      </c>
      <c r="C35" s="475"/>
      <c r="D35" s="475"/>
    </row>
    <row r="36" spans="2:4" ht="15.75" customHeight="1">
      <c r="B36" s="43" t="s">
        <v>87</v>
      </c>
      <c r="C36" s="43"/>
      <c r="D36" s="42" t="s">
        <v>345</v>
      </c>
    </row>
    <row r="37" spans="2:4" ht="15.75" customHeight="1">
      <c r="B37" s="43" t="s">
        <v>346</v>
      </c>
      <c r="C37" s="43"/>
      <c r="D37" s="42" t="s">
        <v>347</v>
      </c>
    </row>
    <row r="38" spans="2:4" ht="15.75" customHeight="1">
      <c r="B38" s="43" t="s">
        <v>348</v>
      </c>
      <c r="C38" s="43"/>
      <c r="D38" s="42" t="s">
        <v>349</v>
      </c>
    </row>
    <row r="39" spans="2:4" ht="15.75" customHeight="1">
      <c r="B39" s="43" t="s">
        <v>350</v>
      </c>
      <c r="C39" s="43"/>
      <c r="D39" s="42" t="s">
        <v>361</v>
      </c>
    </row>
    <row r="40" spans="2:4" ht="15.75" customHeight="1">
      <c r="B40" s="43" t="s">
        <v>350</v>
      </c>
      <c r="C40" s="43"/>
      <c r="D40" s="42" t="s">
        <v>362</v>
      </c>
    </row>
    <row r="41" spans="2:4">
      <c r="B41" s="43" t="s">
        <v>352</v>
      </c>
      <c r="C41" s="43"/>
      <c r="D41" s="42" t="s">
        <v>353</v>
      </c>
    </row>
    <row r="42" spans="2:4" ht="15.75" customHeight="1">
      <c r="B42" s="43" t="s">
        <v>354</v>
      </c>
      <c r="C42" s="43"/>
      <c r="D42" s="42" t="s">
        <v>355</v>
      </c>
    </row>
    <row r="43" spans="2:4" ht="15.75" customHeight="1">
      <c r="B43" s="475" t="s">
        <v>220</v>
      </c>
      <c r="C43" s="475"/>
      <c r="D43" s="475"/>
    </row>
    <row r="44" spans="2:4" ht="15.75" customHeight="1">
      <c r="B44" s="43" t="s">
        <v>221</v>
      </c>
      <c r="C44" s="43"/>
      <c r="D44" s="42" t="s">
        <v>344</v>
      </c>
    </row>
    <row r="45" spans="2:4" ht="15" customHeight="1">
      <c r="B45" s="43" t="s">
        <v>356</v>
      </c>
      <c r="C45" s="43"/>
      <c r="D45" s="42" t="s">
        <v>357</v>
      </c>
    </row>
    <row r="46" spans="2:4" ht="15.75" customHeight="1">
      <c r="B46" s="43" t="s">
        <v>295</v>
      </c>
      <c r="C46" s="43"/>
      <c r="D46" s="42" t="s">
        <v>363</v>
      </c>
    </row>
    <row r="47" spans="2:4" ht="15.75" customHeight="1">
      <c r="B47" s="43" t="s">
        <v>222</v>
      </c>
      <c r="C47" s="43"/>
      <c r="D47" s="42" t="s">
        <v>358</v>
      </c>
    </row>
    <row r="48" spans="2:4" ht="15.75" customHeight="1">
      <c r="B48" s="43" t="s">
        <v>359</v>
      </c>
      <c r="C48" s="43"/>
      <c r="D48" s="42" t="s">
        <v>360</v>
      </c>
    </row>
    <row r="49" spans="2:9" ht="22.8" customHeight="1"/>
    <row r="50" spans="2:9">
      <c r="B50" s="483" t="s">
        <v>223</v>
      </c>
      <c r="C50" s="483"/>
    </row>
    <row r="52" spans="2:9">
      <c r="B52" s="44" t="s">
        <v>421</v>
      </c>
      <c r="C52" s="44"/>
    </row>
    <row r="54" spans="2:9">
      <c r="B54" s="45" t="s">
        <v>224</v>
      </c>
      <c r="C54" s="45"/>
      <c r="D54" s="46">
        <v>50000000000</v>
      </c>
    </row>
    <row r="55" spans="2:9">
      <c r="B55" s="45" t="s">
        <v>225</v>
      </c>
      <c r="C55" s="45"/>
      <c r="D55" s="46">
        <v>50000000000</v>
      </c>
    </row>
    <row r="56" spans="2:9">
      <c r="B56" s="45" t="s">
        <v>192</v>
      </c>
      <c r="C56" s="45"/>
      <c r="D56" s="46">
        <v>5000000000</v>
      </c>
    </row>
    <row r="57" spans="2:9">
      <c r="B57" s="45" t="s">
        <v>226</v>
      </c>
      <c r="C57" s="45"/>
      <c r="D57" s="46">
        <v>1000000</v>
      </c>
    </row>
    <row r="60" spans="2:9" ht="15" customHeight="1">
      <c r="B60" s="470" t="s">
        <v>227</v>
      </c>
      <c r="C60" s="471"/>
      <c r="D60" s="471"/>
      <c r="E60" s="471"/>
      <c r="F60" s="471"/>
      <c r="G60" s="471"/>
      <c r="H60" s="471"/>
      <c r="I60" s="472"/>
    </row>
    <row r="61" spans="2:9" ht="57.6">
      <c r="B61" s="47" t="s">
        <v>228</v>
      </c>
      <c r="C61" s="47" t="s">
        <v>171</v>
      </c>
      <c r="D61" s="47" t="s">
        <v>229</v>
      </c>
      <c r="E61" s="47" t="s">
        <v>230</v>
      </c>
      <c r="F61" s="47" t="s">
        <v>180</v>
      </c>
      <c r="G61" s="47" t="s">
        <v>231</v>
      </c>
      <c r="H61" s="47" t="s">
        <v>181</v>
      </c>
      <c r="I61" s="47" t="s">
        <v>232</v>
      </c>
    </row>
    <row r="62" spans="2:9">
      <c r="B62" s="42">
        <v>1</v>
      </c>
      <c r="C62" s="48" t="s">
        <v>364</v>
      </c>
      <c r="D62" s="49" t="s">
        <v>365</v>
      </c>
      <c r="E62" s="49">
        <v>4950</v>
      </c>
      <c r="F62" s="42" t="s">
        <v>366</v>
      </c>
      <c r="G62" s="49" t="s">
        <v>367</v>
      </c>
      <c r="H62" s="50">
        <v>4950000000</v>
      </c>
      <c r="I62" s="51">
        <v>0.99</v>
      </c>
    </row>
    <row r="63" spans="2:9">
      <c r="B63" s="42">
        <v>2</v>
      </c>
      <c r="C63" s="48" t="s">
        <v>368</v>
      </c>
      <c r="D63" s="42" t="s">
        <v>369</v>
      </c>
      <c r="E63" s="42">
        <v>50</v>
      </c>
      <c r="F63" s="42" t="s">
        <v>366</v>
      </c>
      <c r="G63" s="42" t="s">
        <v>367</v>
      </c>
      <c r="H63" s="50">
        <v>50000000</v>
      </c>
      <c r="I63" s="51">
        <v>0.01</v>
      </c>
    </row>
    <row r="64" spans="2:9">
      <c r="I64" s="52"/>
    </row>
    <row r="65" spans="2:9">
      <c r="B65" s="470" t="s">
        <v>233</v>
      </c>
      <c r="C65" s="471"/>
      <c r="D65" s="471"/>
      <c r="E65" s="471"/>
      <c r="F65" s="471"/>
      <c r="G65" s="471"/>
      <c r="H65" s="471"/>
      <c r="I65" s="472"/>
    </row>
    <row r="66" spans="2:9" ht="57.6">
      <c r="B66" s="47" t="s">
        <v>228</v>
      </c>
      <c r="C66" s="47" t="s">
        <v>171</v>
      </c>
      <c r="D66" s="47" t="s">
        <v>229</v>
      </c>
      <c r="E66" s="47" t="s">
        <v>230</v>
      </c>
      <c r="F66" s="47" t="s">
        <v>180</v>
      </c>
      <c r="G66" s="47" t="s">
        <v>231</v>
      </c>
      <c r="H66" s="47" t="s">
        <v>181</v>
      </c>
      <c r="I66" s="47" t="s">
        <v>234</v>
      </c>
    </row>
    <row r="67" spans="2:9">
      <c r="B67" s="42">
        <v>1</v>
      </c>
      <c r="C67" s="48" t="s">
        <v>364</v>
      </c>
      <c r="D67" s="49" t="s">
        <v>370</v>
      </c>
      <c r="E67" s="49">
        <v>49500</v>
      </c>
      <c r="F67" s="42" t="s">
        <v>366</v>
      </c>
      <c r="G67" s="49" t="s">
        <v>367</v>
      </c>
      <c r="H67" s="50">
        <v>49500000000</v>
      </c>
      <c r="I67" s="51">
        <v>0.99</v>
      </c>
    </row>
    <row r="68" spans="2:9">
      <c r="B68" s="42">
        <v>2</v>
      </c>
      <c r="C68" s="48" t="s">
        <v>368</v>
      </c>
      <c r="D68" s="42" t="s">
        <v>371</v>
      </c>
      <c r="E68" s="42">
        <v>500</v>
      </c>
      <c r="F68" s="42" t="s">
        <v>366</v>
      </c>
      <c r="G68" s="42" t="s">
        <v>367</v>
      </c>
      <c r="H68" s="50">
        <v>500000000</v>
      </c>
      <c r="I68" s="51">
        <v>0.01</v>
      </c>
    </row>
    <row r="71" spans="2:9">
      <c r="B71" s="53" t="s">
        <v>372</v>
      </c>
      <c r="C71" s="31"/>
    </row>
    <row r="73" spans="2:9">
      <c r="B73" s="54" t="s">
        <v>373</v>
      </c>
      <c r="C73" s="31"/>
    </row>
    <row r="74" spans="2:9">
      <c r="B74" s="54" t="s">
        <v>374</v>
      </c>
      <c r="C74" s="31"/>
    </row>
    <row r="77" spans="2:9">
      <c r="B77" s="31" t="s">
        <v>235</v>
      </c>
      <c r="C77" s="31"/>
    </row>
    <row r="79" spans="2:9" ht="15" customHeight="1">
      <c r="B79" s="55" t="s">
        <v>236</v>
      </c>
      <c r="C79" s="55"/>
      <c r="D79" s="47" t="s">
        <v>237</v>
      </c>
    </row>
    <row r="80" spans="2:9">
      <c r="B80" s="43" t="s">
        <v>345</v>
      </c>
      <c r="C80" s="43"/>
      <c r="D80" s="56" t="s">
        <v>87</v>
      </c>
    </row>
    <row r="81" spans="2:4">
      <c r="B81" s="43" t="s">
        <v>347</v>
      </c>
      <c r="C81" s="43"/>
      <c r="D81" s="56" t="s">
        <v>346</v>
      </c>
    </row>
    <row r="82" spans="2:4">
      <c r="B82" s="43" t="s">
        <v>349</v>
      </c>
      <c r="C82" s="43"/>
      <c r="D82" s="56" t="s">
        <v>348</v>
      </c>
    </row>
    <row r="83" spans="2:4">
      <c r="B83" s="43" t="s">
        <v>351</v>
      </c>
      <c r="C83" s="43"/>
      <c r="D83" s="56" t="s">
        <v>217</v>
      </c>
    </row>
    <row r="84" spans="2:4">
      <c r="B84" s="43" t="s">
        <v>344</v>
      </c>
      <c r="C84" s="43"/>
      <c r="D84" s="56" t="s">
        <v>375</v>
      </c>
    </row>
    <row r="85" spans="2:4">
      <c r="B85" s="43" t="s">
        <v>353</v>
      </c>
      <c r="C85" s="43"/>
      <c r="D85" s="56" t="s">
        <v>218</v>
      </c>
    </row>
    <row r="86" spans="2:4">
      <c r="B86" s="43" t="s">
        <v>355</v>
      </c>
      <c r="C86" s="43"/>
      <c r="D86" s="56" t="s">
        <v>219</v>
      </c>
    </row>
    <row r="87" spans="2:4" ht="15.75" customHeight="1">
      <c r="B87" s="43" t="s">
        <v>357</v>
      </c>
      <c r="C87" s="43"/>
      <c r="D87" s="56" t="s">
        <v>356</v>
      </c>
    </row>
    <row r="88" spans="2:4" ht="15.75" customHeight="1">
      <c r="B88" s="43" t="s">
        <v>363</v>
      </c>
      <c r="C88" s="43"/>
      <c r="D88" s="56" t="s">
        <v>295</v>
      </c>
    </row>
    <row r="89" spans="2:4" ht="15.75" customHeight="1">
      <c r="B89" s="43" t="s">
        <v>358</v>
      </c>
      <c r="C89" s="43"/>
      <c r="D89" s="56" t="s">
        <v>222</v>
      </c>
    </row>
    <row r="90" spans="2:4" ht="15.75" customHeight="1">
      <c r="B90" s="43" t="s">
        <v>360</v>
      </c>
      <c r="C90" s="43"/>
      <c r="D90" s="56" t="s">
        <v>359</v>
      </c>
    </row>
    <row r="91" spans="2:4" ht="15.75" customHeight="1">
      <c r="B91" s="43" t="s">
        <v>364</v>
      </c>
      <c r="C91" s="43"/>
      <c r="D91" s="56" t="s">
        <v>238</v>
      </c>
    </row>
    <row r="92" spans="2:4">
      <c r="B92" s="43" t="s">
        <v>377</v>
      </c>
      <c r="C92" s="43"/>
      <c r="D92" s="56" t="s">
        <v>376</v>
      </c>
    </row>
    <row r="93" spans="2:4">
      <c r="B93" s="57"/>
      <c r="C93" s="57"/>
      <c r="D93" s="58"/>
    </row>
    <row r="94" spans="2:4">
      <c r="B94" s="59" t="s">
        <v>378</v>
      </c>
      <c r="C94" s="31"/>
    </row>
    <row r="95" spans="2:4">
      <c r="B95" s="59" t="s">
        <v>381</v>
      </c>
      <c r="C95" s="31"/>
    </row>
    <row r="96" spans="2:4">
      <c r="B96" s="54" t="s">
        <v>379</v>
      </c>
      <c r="C96" s="31"/>
    </row>
    <row r="97" spans="2:4">
      <c r="B97" s="59" t="s">
        <v>380</v>
      </c>
      <c r="C97" s="31"/>
    </row>
    <row r="99" spans="2:4" ht="15.6" customHeight="1">
      <c r="B99" s="473" t="s">
        <v>387</v>
      </c>
      <c r="C99" s="473"/>
      <c r="D99" s="473"/>
    </row>
    <row r="100" spans="2:4">
      <c r="B100" s="60" t="s">
        <v>316</v>
      </c>
      <c r="C100" s="60"/>
      <c r="D100" s="62" t="s">
        <v>318</v>
      </c>
    </row>
    <row r="101" spans="2:4" ht="16.95" customHeight="1">
      <c r="B101" s="61" t="s">
        <v>368</v>
      </c>
      <c r="C101" s="61"/>
      <c r="D101" s="63">
        <v>0.18340000000000001</v>
      </c>
    </row>
    <row r="102" spans="2:4" ht="16.95" customHeight="1">
      <c r="B102" s="61" t="s">
        <v>382</v>
      </c>
      <c r="C102" s="61"/>
      <c r="D102" s="63">
        <v>0.1361</v>
      </c>
    </row>
    <row r="103" spans="2:4" ht="16.95" customHeight="1">
      <c r="B103" s="61" t="s">
        <v>383</v>
      </c>
      <c r="C103" s="61"/>
      <c r="D103" s="63">
        <v>0.1361</v>
      </c>
    </row>
    <row r="104" spans="2:4" ht="16.95" customHeight="1">
      <c r="B104" s="61" t="s">
        <v>384</v>
      </c>
      <c r="C104" s="61"/>
      <c r="D104" s="63">
        <v>0.1361</v>
      </c>
    </row>
    <row r="105" spans="2:4" ht="16.95" customHeight="1">
      <c r="B105" s="61" t="s">
        <v>385</v>
      </c>
      <c r="C105" s="61"/>
      <c r="D105" s="63">
        <v>0.1361</v>
      </c>
    </row>
    <row r="106" spans="2:4" ht="16.95" customHeight="1">
      <c r="B106" s="61" t="s">
        <v>386</v>
      </c>
      <c r="C106" s="61"/>
      <c r="D106" s="63">
        <v>0.1361</v>
      </c>
    </row>
    <row r="107" spans="2:4" ht="16.95" customHeight="1">
      <c r="B107" s="61" t="s">
        <v>347</v>
      </c>
      <c r="C107" s="61"/>
      <c r="D107" s="63">
        <v>0.1361</v>
      </c>
    </row>
    <row r="108" spans="2:4">
      <c r="B108" s="60" t="s">
        <v>58</v>
      </c>
      <c r="C108" s="60"/>
      <c r="D108" s="64">
        <f>+SUM(D101:D107)</f>
        <v>1</v>
      </c>
    </row>
    <row r="109" spans="2:4">
      <c r="C109" s="31"/>
    </row>
  </sheetData>
  <mergeCells count="13">
    <mergeCell ref="B65:I65"/>
    <mergeCell ref="B99:D99"/>
    <mergeCell ref="B3:L3"/>
    <mergeCell ref="B4:L4"/>
    <mergeCell ref="B35:D35"/>
    <mergeCell ref="B43:D43"/>
    <mergeCell ref="B6:I6"/>
    <mergeCell ref="B7:I7"/>
    <mergeCell ref="B8:I8"/>
    <mergeCell ref="B32:C32"/>
    <mergeCell ref="B60:I60"/>
    <mergeCell ref="B33:C34"/>
    <mergeCell ref="B50:C50"/>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pageSetUpPr fitToPage="1"/>
  </sheetPr>
  <dimension ref="B1:M93"/>
  <sheetViews>
    <sheetView showGridLines="0" zoomScale="80" zoomScaleNormal="80" zoomScaleSheetLayoutView="80" workbookViewId="0">
      <pane ySplit="14" topLeftCell="A15" activePane="bottomLeft" state="frozen"/>
      <selection pane="bottomLeft" activeCell="I70" sqref="I70"/>
    </sheetView>
  </sheetViews>
  <sheetFormatPr baseColWidth="10" defaultColWidth="11.44140625" defaultRowHeight="14.4"/>
  <cols>
    <col min="1" max="1" width="1.44140625" style="36" customWidth="1"/>
    <col min="2" max="2" width="59.109375" style="36" customWidth="1"/>
    <col min="3" max="3" width="13.33203125" style="36" customWidth="1"/>
    <col min="4" max="5" width="18.77734375" style="36" customWidth="1"/>
    <col min="6" max="6" width="58.21875" style="36" customWidth="1"/>
    <col min="7" max="7" width="11.109375" style="36" customWidth="1"/>
    <col min="8" max="9" width="18.77734375" style="36" customWidth="1"/>
    <col min="10" max="10" width="2.5546875" style="36" customWidth="1"/>
    <col min="11" max="11" width="17.6640625" style="65" customWidth="1"/>
    <col min="12" max="12" width="16.6640625" style="65" customWidth="1"/>
    <col min="13" max="13" width="18.88671875" style="36" bestFit="1" customWidth="1"/>
    <col min="14" max="14" width="13.5546875" style="36" bestFit="1" customWidth="1"/>
    <col min="15" max="16384" width="11.44140625" style="36"/>
  </cols>
  <sheetData>
    <row r="1" spans="2:12" ht="10.199999999999999" customHeight="1"/>
    <row r="2" spans="2:12" ht="20.399999999999999" customHeight="1">
      <c r="B2" s="66"/>
      <c r="C2" s="66"/>
      <c r="D2" s="66"/>
      <c r="E2" s="66"/>
      <c r="F2" s="66"/>
      <c r="G2" s="66"/>
      <c r="H2" s="66"/>
      <c r="I2" s="66"/>
      <c r="J2" s="66"/>
      <c r="K2" s="67"/>
      <c r="L2" s="67"/>
    </row>
    <row r="3" spans="2:12">
      <c r="B3" s="474"/>
      <c r="C3" s="474"/>
      <c r="D3" s="474"/>
      <c r="E3" s="474"/>
      <c r="F3" s="474"/>
      <c r="G3" s="474"/>
      <c r="H3" s="474"/>
      <c r="I3" s="474"/>
    </row>
    <row r="4" spans="2:12">
      <c r="B4" s="474"/>
      <c r="C4" s="474"/>
      <c r="D4" s="474"/>
      <c r="E4" s="474"/>
      <c r="F4" s="474"/>
      <c r="G4" s="474"/>
      <c r="H4" s="474"/>
      <c r="I4" s="474"/>
    </row>
    <row r="5" spans="2:12">
      <c r="B5" s="38"/>
      <c r="C5" s="38"/>
      <c r="D5" s="38"/>
      <c r="E5" s="38"/>
      <c r="F5" s="38"/>
      <c r="G5" s="38"/>
      <c r="H5" s="38"/>
      <c r="I5" s="38"/>
    </row>
    <row r="6" spans="2:12">
      <c r="B6" s="38"/>
      <c r="C6" s="38"/>
      <c r="D6" s="38"/>
      <c r="E6" s="38"/>
      <c r="F6" s="38"/>
      <c r="G6" s="38"/>
      <c r="H6" s="38"/>
      <c r="I6" s="38"/>
    </row>
    <row r="7" spans="2:12">
      <c r="B7" s="38"/>
      <c r="C7" s="38"/>
      <c r="D7" s="38"/>
      <c r="E7" s="38"/>
      <c r="F7" s="38"/>
      <c r="G7" s="38"/>
      <c r="H7" s="38"/>
      <c r="I7" s="38"/>
    </row>
    <row r="8" spans="2:12" s="32" customFormat="1">
      <c r="B8" s="37" t="s">
        <v>333</v>
      </c>
      <c r="C8" s="101"/>
      <c r="D8" s="102"/>
      <c r="E8" s="102"/>
      <c r="F8" s="102"/>
      <c r="G8" s="102"/>
      <c r="H8" s="102"/>
      <c r="I8" s="103"/>
      <c r="J8" s="69"/>
      <c r="K8" s="70"/>
      <c r="L8" s="70"/>
    </row>
    <row r="9" spans="2:12" s="32" customFormat="1">
      <c r="B9" s="37" t="s">
        <v>243</v>
      </c>
      <c r="C9" s="101"/>
      <c r="D9" s="102"/>
      <c r="E9" s="102"/>
      <c r="F9" s="102"/>
      <c r="G9" s="102"/>
      <c r="H9" s="102"/>
      <c r="I9" s="103"/>
      <c r="J9" s="69"/>
      <c r="K9" s="70"/>
      <c r="L9" s="70"/>
    </row>
    <row r="10" spans="2:12" s="32" customFormat="1">
      <c r="B10" s="37" t="s">
        <v>422</v>
      </c>
      <c r="C10" s="101"/>
      <c r="D10" s="102"/>
      <c r="E10" s="102"/>
      <c r="F10" s="102"/>
      <c r="G10" s="102"/>
      <c r="H10" s="102"/>
      <c r="I10" s="103"/>
      <c r="J10" s="69"/>
      <c r="K10" s="70"/>
      <c r="L10" s="70"/>
    </row>
    <row r="11" spans="2:12" s="32" customFormat="1">
      <c r="B11" s="37" t="s">
        <v>388</v>
      </c>
      <c r="C11" s="101"/>
      <c r="D11" s="102"/>
      <c r="E11" s="102"/>
      <c r="F11" s="102"/>
      <c r="G11" s="102"/>
      <c r="H11" s="102"/>
      <c r="I11" s="103"/>
      <c r="J11" s="69"/>
      <c r="K11" s="70"/>
      <c r="L11" s="70"/>
    </row>
    <row r="12" spans="2:12" ht="9.6" customHeight="1"/>
    <row r="13" spans="2:12" ht="9.6" customHeight="1"/>
    <row r="14" spans="2:12" ht="30" customHeight="1">
      <c r="B14" s="148" t="s">
        <v>1</v>
      </c>
      <c r="C14" s="119"/>
      <c r="D14" s="104">
        <v>45199</v>
      </c>
      <c r="E14" s="104">
        <v>44926</v>
      </c>
      <c r="F14" s="148" t="s">
        <v>4</v>
      </c>
      <c r="G14" s="130"/>
      <c r="H14" s="104">
        <v>45199</v>
      </c>
      <c r="I14" s="104">
        <v>44926</v>
      </c>
    </row>
    <row r="15" spans="2:12">
      <c r="B15" s="114" t="s">
        <v>2</v>
      </c>
      <c r="C15" s="120"/>
      <c r="D15" s="105"/>
      <c r="E15" s="105"/>
      <c r="F15" s="125" t="s">
        <v>5</v>
      </c>
      <c r="G15" s="131"/>
      <c r="H15" s="106"/>
      <c r="I15" s="107"/>
    </row>
    <row r="16" spans="2:12">
      <c r="B16" s="114" t="s">
        <v>161</v>
      </c>
      <c r="C16" s="121" t="s">
        <v>263</v>
      </c>
      <c r="D16" s="108">
        <v>556518104.62170005</v>
      </c>
      <c r="E16" s="108">
        <v>0</v>
      </c>
      <c r="F16" s="125" t="s">
        <v>62</v>
      </c>
      <c r="G16" s="132"/>
      <c r="H16" s="108">
        <v>1144718</v>
      </c>
      <c r="I16" s="108">
        <v>0</v>
      </c>
    </row>
    <row r="17" spans="2:13">
      <c r="B17" s="115" t="s">
        <v>9</v>
      </c>
      <c r="C17" s="120"/>
      <c r="D17" s="105">
        <v>556518104.62170005</v>
      </c>
      <c r="E17" s="108">
        <v>0</v>
      </c>
      <c r="F17" s="126" t="s">
        <v>277</v>
      </c>
      <c r="G17" s="133"/>
      <c r="H17" s="105">
        <v>0</v>
      </c>
      <c r="I17" s="105">
        <v>0</v>
      </c>
      <c r="L17" s="73"/>
      <c r="M17" s="74"/>
    </row>
    <row r="18" spans="2:13">
      <c r="B18" s="115"/>
      <c r="C18" s="120"/>
      <c r="D18" s="108"/>
      <c r="E18" s="108"/>
      <c r="F18" s="126" t="s">
        <v>164</v>
      </c>
      <c r="G18" s="133" t="s">
        <v>678</v>
      </c>
      <c r="H18" s="105">
        <v>1144718</v>
      </c>
      <c r="I18" s="105">
        <v>0</v>
      </c>
      <c r="L18" s="73"/>
      <c r="M18" s="71"/>
    </row>
    <row r="19" spans="2:13">
      <c r="B19" s="114" t="s">
        <v>118</v>
      </c>
      <c r="C19" s="121"/>
      <c r="D19" s="108">
        <v>8376444263.6999998</v>
      </c>
      <c r="E19" s="108">
        <v>0</v>
      </c>
      <c r="F19" s="126" t="s">
        <v>297</v>
      </c>
      <c r="G19" s="133"/>
      <c r="H19" s="105">
        <v>0</v>
      </c>
      <c r="I19" s="105">
        <v>0</v>
      </c>
      <c r="L19" s="73"/>
      <c r="M19" s="71"/>
    </row>
    <row r="20" spans="2:13">
      <c r="B20" s="115" t="s">
        <v>242</v>
      </c>
      <c r="C20" s="120"/>
      <c r="D20" s="105">
        <v>0</v>
      </c>
      <c r="E20" s="108">
        <v>0</v>
      </c>
      <c r="F20" s="126" t="s">
        <v>149</v>
      </c>
      <c r="G20" s="133"/>
      <c r="H20" s="105">
        <v>0</v>
      </c>
      <c r="I20" s="105">
        <v>0</v>
      </c>
      <c r="M20" s="71"/>
    </row>
    <row r="21" spans="2:13">
      <c r="B21" s="115" t="s">
        <v>65</v>
      </c>
      <c r="C21" s="120"/>
      <c r="D21" s="105">
        <v>2739807678</v>
      </c>
      <c r="E21" s="108">
        <v>0</v>
      </c>
      <c r="F21" s="126" t="s">
        <v>63</v>
      </c>
      <c r="G21" s="133"/>
      <c r="H21" s="105">
        <v>0</v>
      </c>
      <c r="I21" s="105">
        <v>0</v>
      </c>
      <c r="M21" s="71"/>
    </row>
    <row r="22" spans="2:13">
      <c r="B22" s="115" t="s">
        <v>590</v>
      </c>
      <c r="C22" s="120"/>
      <c r="D22" s="105">
        <v>5636636585.6999998</v>
      </c>
      <c r="E22" s="108"/>
      <c r="F22" s="115"/>
      <c r="G22" s="134"/>
      <c r="H22" s="108"/>
      <c r="I22" s="108"/>
      <c r="K22" s="75"/>
      <c r="L22" s="73"/>
      <c r="M22" s="71"/>
    </row>
    <row r="23" spans="2:13">
      <c r="B23" s="115" t="s">
        <v>64</v>
      </c>
      <c r="C23" s="120"/>
      <c r="D23" s="108">
        <v>0</v>
      </c>
      <c r="E23" s="108">
        <v>0</v>
      </c>
      <c r="F23" s="125" t="s">
        <v>150</v>
      </c>
      <c r="G23" s="133"/>
      <c r="H23" s="108">
        <v>0</v>
      </c>
      <c r="I23" s="108">
        <v>0</v>
      </c>
      <c r="K23" s="75"/>
      <c r="L23" s="73"/>
      <c r="M23" s="71"/>
    </row>
    <row r="24" spans="2:13">
      <c r="B24" s="117"/>
      <c r="C24" s="134"/>
      <c r="D24" s="107"/>
      <c r="E24" s="107"/>
      <c r="F24" s="126" t="s">
        <v>278</v>
      </c>
      <c r="G24" s="133"/>
      <c r="H24" s="105">
        <v>0</v>
      </c>
      <c r="I24" s="105">
        <v>0</v>
      </c>
      <c r="K24" s="75"/>
      <c r="L24" s="73"/>
      <c r="M24" s="71"/>
    </row>
    <row r="25" spans="2:13">
      <c r="B25" s="114" t="s">
        <v>288</v>
      </c>
      <c r="C25" s="120"/>
      <c r="D25" s="108">
        <v>5679579.8700000001</v>
      </c>
      <c r="E25" s="108">
        <v>0</v>
      </c>
      <c r="F25" s="126" t="s">
        <v>256</v>
      </c>
      <c r="G25" s="133"/>
      <c r="H25" s="105">
        <v>0</v>
      </c>
      <c r="I25" s="105">
        <v>0</v>
      </c>
      <c r="L25" s="73"/>
      <c r="M25" s="71"/>
    </row>
    <row r="26" spans="2:13">
      <c r="B26" s="115" t="s">
        <v>10</v>
      </c>
      <c r="C26" s="121"/>
      <c r="D26" s="105">
        <v>0</v>
      </c>
      <c r="E26" s="108">
        <v>0</v>
      </c>
      <c r="F26" s="126"/>
      <c r="G26" s="133"/>
      <c r="H26" s="105"/>
      <c r="I26" s="105"/>
      <c r="L26" s="73"/>
      <c r="M26" s="71"/>
    </row>
    <row r="27" spans="2:13">
      <c r="B27" s="115" t="s">
        <v>68</v>
      </c>
      <c r="C27" s="121" t="s">
        <v>682</v>
      </c>
      <c r="D27" s="105">
        <v>5679579.8700000001</v>
      </c>
      <c r="E27" s="108">
        <v>0</v>
      </c>
      <c r="F27" s="126"/>
      <c r="G27" s="133"/>
      <c r="H27" s="108"/>
      <c r="I27" s="108"/>
    </row>
    <row r="28" spans="2:13">
      <c r="B28" s="115" t="s">
        <v>69</v>
      </c>
      <c r="C28" s="121"/>
      <c r="D28" s="105">
        <v>0</v>
      </c>
      <c r="E28" s="108">
        <v>0</v>
      </c>
      <c r="F28" s="125" t="s">
        <v>273</v>
      </c>
      <c r="G28" s="133"/>
      <c r="H28" s="108">
        <v>6540330</v>
      </c>
      <c r="I28" s="108">
        <v>0</v>
      </c>
    </row>
    <row r="29" spans="2:13">
      <c r="B29" s="115" t="s">
        <v>148</v>
      </c>
      <c r="C29" s="120"/>
      <c r="D29" s="105">
        <v>0</v>
      </c>
      <c r="E29" s="108">
        <v>0</v>
      </c>
      <c r="F29" s="126" t="s">
        <v>66</v>
      </c>
      <c r="G29" s="134"/>
      <c r="H29" s="105">
        <v>0</v>
      </c>
      <c r="I29" s="108">
        <v>0</v>
      </c>
      <c r="K29" s="75"/>
    </row>
    <row r="30" spans="2:13">
      <c r="B30" s="115" t="s">
        <v>11</v>
      </c>
      <c r="C30" s="121"/>
      <c r="D30" s="105">
        <v>0</v>
      </c>
      <c r="E30" s="108">
        <v>0</v>
      </c>
      <c r="F30" s="126" t="s">
        <v>67</v>
      </c>
      <c r="G30" s="135"/>
      <c r="H30" s="105">
        <v>0</v>
      </c>
      <c r="I30" s="108">
        <v>0</v>
      </c>
      <c r="K30" s="75"/>
      <c r="L30" s="73"/>
      <c r="M30" s="71"/>
    </row>
    <row r="31" spans="2:13">
      <c r="B31" s="115" t="s">
        <v>389</v>
      </c>
      <c r="C31" s="120"/>
      <c r="D31" s="105">
        <v>0</v>
      </c>
      <c r="E31" s="108">
        <v>0</v>
      </c>
      <c r="F31" s="126" t="s">
        <v>21</v>
      </c>
      <c r="G31" s="134"/>
      <c r="H31" s="105">
        <v>0</v>
      </c>
      <c r="I31" s="108">
        <v>0</v>
      </c>
      <c r="L31" s="73"/>
      <c r="M31" s="71"/>
    </row>
    <row r="32" spans="2:13">
      <c r="B32" s="115" t="s">
        <v>270</v>
      </c>
      <c r="C32" s="120"/>
      <c r="D32" s="105">
        <v>0</v>
      </c>
      <c r="E32" s="108">
        <v>0</v>
      </c>
      <c r="F32" s="126" t="s">
        <v>127</v>
      </c>
      <c r="G32" s="135"/>
      <c r="H32" s="105">
        <v>6540330</v>
      </c>
      <c r="I32" s="108">
        <v>0</v>
      </c>
      <c r="L32" s="73"/>
      <c r="M32" s="71"/>
    </row>
    <row r="33" spans="2:13">
      <c r="B33" s="117"/>
      <c r="C33" s="134"/>
      <c r="D33" s="107"/>
      <c r="E33" s="107"/>
      <c r="F33" s="126"/>
      <c r="G33" s="135"/>
      <c r="H33" s="108"/>
      <c r="I33" s="108"/>
      <c r="L33" s="76"/>
      <c r="M33" s="71"/>
    </row>
    <row r="34" spans="2:13">
      <c r="B34" s="117"/>
      <c r="C34" s="134"/>
      <c r="D34" s="107"/>
      <c r="E34" s="107"/>
      <c r="F34" s="125" t="s">
        <v>16</v>
      </c>
      <c r="G34" s="132"/>
      <c r="H34" s="108">
        <v>5626967973.75</v>
      </c>
      <c r="I34" s="108">
        <v>0</v>
      </c>
      <c r="L34" s="76"/>
    </row>
    <row r="35" spans="2:13">
      <c r="B35" s="114" t="s">
        <v>72</v>
      </c>
      <c r="C35" s="121"/>
      <c r="D35" s="108">
        <v>45343599.270000003</v>
      </c>
      <c r="E35" s="108">
        <v>0</v>
      </c>
      <c r="F35" s="126" t="s">
        <v>73</v>
      </c>
      <c r="G35" s="135"/>
      <c r="H35" s="105">
        <v>0</v>
      </c>
      <c r="I35" s="108">
        <v>0</v>
      </c>
      <c r="L35" s="76"/>
    </row>
    <row r="36" spans="2:13">
      <c r="B36" s="115" t="s">
        <v>275</v>
      </c>
      <c r="C36" s="121" t="s">
        <v>679</v>
      </c>
      <c r="D36" s="105">
        <v>45343599.270000003</v>
      </c>
      <c r="E36" s="108">
        <v>0</v>
      </c>
      <c r="F36" s="126" t="s">
        <v>151</v>
      </c>
      <c r="G36" s="135"/>
      <c r="H36" s="105">
        <v>0</v>
      </c>
      <c r="I36" s="108">
        <v>0</v>
      </c>
      <c r="L36" s="76"/>
    </row>
    <row r="37" spans="2:13">
      <c r="B37" s="115"/>
      <c r="C37" s="120"/>
      <c r="D37" s="108"/>
      <c r="E37" s="108"/>
      <c r="F37" s="126" t="s">
        <v>279</v>
      </c>
      <c r="G37" s="133" t="s">
        <v>677</v>
      </c>
      <c r="H37" s="105">
        <v>11576496.560000001</v>
      </c>
      <c r="I37" s="108">
        <v>0</v>
      </c>
      <c r="L37" s="76"/>
      <c r="M37" s="77"/>
    </row>
    <row r="38" spans="2:13">
      <c r="B38" s="114" t="s">
        <v>12</v>
      </c>
      <c r="C38" s="120"/>
      <c r="D38" s="108">
        <v>8983985547.4617004</v>
      </c>
      <c r="E38" s="108">
        <v>0</v>
      </c>
      <c r="F38" s="126" t="s">
        <v>253</v>
      </c>
      <c r="G38" s="133"/>
      <c r="H38" s="105">
        <v>5615391477.1899996</v>
      </c>
      <c r="I38" s="108">
        <v>0</v>
      </c>
      <c r="L38" s="76"/>
    </row>
    <row r="39" spans="2:13">
      <c r="B39" s="115"/>
      <c r="C39" s="120"/>
      <c r="D39" s="108"/>
      <c r="E39" s="108"/>
      <c r="F39" s="126"/>
      <c r="G39" s="133"/>
      <c r="H39" s="108"/>
      <c r="I39" s="108"/>
      <c r="L39" s="76"/>
    </row>
    <row r="40" spans="2:13">
      <c r="B40" s="114" t="s">
        <v>3</v>
      </c>
      <c r="C40" s="120"/>
      <c r="D40" s="108"/>
      <c r="E40" s="108"/>
      <c r="F40" s="125" t="s">
        <v>17</v>
      </c>
      <c r="G40" s="132"/>
      <c r="H40" s="108">
        <v>5634653021.75</v>
      </c>
      <c r="I40" s="108">
        <v>0</v>
      </c>
      <c r="L40" s="76"/>
    </row>
    <row r="41" spans="2:13">
      <c r="B41" s="114" t="s">
        <v>276</v>
      </c>
      <c r="C41" s="121" t="s">
        <v>269</v>
      </c>
      <c r="D41" s="108">
        <v>1003000000</v>
      </c>
      <c r="E41" s="108">
        <v>0</v>
      </c>
      <c r="F41" s="126"/>
      <c r="G41" s="135"/>
      <c r="H41" s="108"/>
      <c r="I41" s="108"/>
      <c r="L41" s="73"/>
      <c r="M41" s="71"/>
    </row>
    <row r="42" spans="2:13">
      <c r="B42" s="115" t="s">
        <v>254</v>
      </c>
      <c r="C42" s="120"/>
      <c r="D42" s="105">
        <v>0</v>
      </c>
      <c r="E42" s="108">
        <v>0</v>
      </c>
      <c r="F42" s="114" t="s">
        <v>78</v>
      </c>
      <c r="G42" s="136"/>
      <c r="H42" s="108">
        <v>0</v>
      </c>
      <c r="I42" s="108">
        <v>0</v>
      </c>
      <c r="L42" s="73"/>
      <c r="M42" s="71"/>
    </row>
    <row r="43" spans="2:13">
      <c r="B43" s="115" t="s">
        <v>591</v>
      </c>
      <c r="C43" s="120"/>
      <c r="D43" s="105">
        <v>0</v>
      </c>
      <c r="E43" s="108">
        <v>0</v>
      </c>
      <c r="F43" s="127" t="s">
        <v>149</v>
      </c>
      <c r="G43" s="137"/>
      <c r="H43" s="105">
        <v>0</v>
      </c>
      <c r="I43" s="108">
        <v>0</v>
      </c>
      <c r="L43" s="73"/>
    </row>
    <row r="44" spans="2:13">
      <c r="B44" s="115" t="s">
        <v>59</v>
      </c>
      <c r="C44" s="120"/>
      <c r="D44" s="105">
        <v>1003000000</v>
      </c>
      <c r="E44" s="108">
        <v>0</v>
      </c>
      <c r="F44" s="127" t="s">
        <v>159</v>
      </c>
      <c r="G44" s="137"/>
      <c r="H44" s="105">
        <v>0</v>
      </c>
      <c r="I44" s="108">
        <v>0</v>
      </c>
      <c r="L44" s="73"/>
    </row>
    <row r="45" spans="2:13">
      <c r="B45" s="115" t="s">
        <v>64</v>
      </c>
      <c r="C45" s="120"/>
      <c r="D45" s="105">
        <v>0</v>
      </c>
      <c r="E45" s="108">
        <v>0</v>
      </c>
      <c r="F45" s="127" t="s">
        <v>63</v>
      </c>
      <c r="G45" s="137"/>
      <c r="H45" s="105">
        <v>0</v>
      </c>
      <c r="I45" s="108">
        <v>0</v>
      </c>
    </row>
    <row r="46" spans="2:13">
      <c r="B46" s="115"/>
      <c r="C46" s="120"/>
      <c r="D46" s="108"/>
      <c r="E46" s="108"/>
      <c r="F46" s="127" t="s">
        <v>297</v>
      </c>
      <c r="G46" s="137"/>
      <c r="H46" s="105">
        <v>0</v>
      </c>
      <c r="I46" s="108">
        <v>0</v>
      </c>
      <c r="K46" s="75"/>
    </row>
    <row r="47" spans="2:13">
      <c r="B47" s="114" t="s">
        <v>154</v>
      </c>
      <c r="C47" s="120"/>
      <c r="D47" s="108">
        <v>0</v>
      </c>
      <c r="E47" s="108">
        <v>0</v>
      </c>
      <c r="F47" s="127" t="s">
        <v>79</v>
      </c>
      <c r="G47" s="137"/>
      <c r="H47" s="105">
        <v>0</v>
      </c>
      <c r="I47" s="108">
        <v>0</v>
      </c>
    </row>
    <row r="48" spans="2:13">
      <c r="B48" s="115" t="s">
        <v>74</v>
      </c>
      <c r="C48" s="120"/>
      <c r="D48" s="105">
        <v>0</v>
      </c>
      <c r="E48" s="108">
        <v>0</v>
      </c>
      <c r="F48" s="127"/>
      <c r="G48" s="137"/>
      <c r="H48" s="108"/>
      <c r="I48" s="108"/>
      <c r="K48" s="75"/>
    </row>
    <row r="49" spans="2:12">
      <c r="B49" s="115" t="s">
        <v>133</v>
      </c>
      <c r="C49" s="120"/>
      <c r="D49" s="105">
        <v>0</v>
      </c>
      <c r="E49" s="108">
        <v>0</v>
      </c>
      <c r="F49" s="114" t="s">
        <v>158</v>
      </c>
      <c r="G49" s="136"/>
      <c r="H49" s="108">
        <v>0</v>
      </c>
      <c r="I49" s="108">
        <v>0</v>
      </c>
      <c r="L49" s="73"/>
    </row>
    <row r="50" spans="2:12">
      <c r="B50" s="115" t="s">
        <v>75</v>
      </c>
      <c r="C50" s="120"/>
      <c r="D50" s="105">
        <v>0</v>
      </c>
      <c r="E50" s="108">
        <v>0</v>
      </c>
      <c r="F50" s="127" t="s">
        <v>80</v>
      </c>
      <c r="G50" s="137"/>
      <c r="H50" s="105">
        <v>0</v>
      </c>
      <c r="I50" s="108">
        <v>0</v>
      </c>
      <c r="L50" s="73"/>
    </row>
    <row r="51" spans="2:12">
      <c r="B51" s="115" t="s">
        <v>152</v>
      </c>
      <c r="C51" s="120"/>
      <c r="D51" s="105">
        <v>0</v>
      </c>
      <c r="E51" s="108">
        <v>0</v>
      </c>
      <c r="F51" s="127" t="s">
        <v>165</v>
      </c>
      <c r="G51" s="137"/>
      <c r="H51" s="105">
        <v>0</v>
      </c>
      <c r="I51" s="108">
        <v>0</v>
      </c>
      <c r="L51" s="73"/>
    </row>
    <row r="52" spans="2:12">
      <c r="B52" s="115" t="s">
        <v>167</v>
      </c>
      <c r="C52" s="120"/>
      <c r="D52" s="105">
        <v>0</v>
      </c>
      <c r="E52" s="108">
        <v>0</v>
      </c>
      <c r="F52" s="127"/>
      <c r="G52" s="137"/>
      <c r="H52" s="108"/>
      <c r="I52" s="108"/>
      <c r="L52" s="73"/>
    </row>
    <row r="53" spans="2:12">
      <c r="B53" s="115" t="s">
        <v>70</v>
      </c>
      <c r="C53" s="120"/>
      <c r="D53" s="105"/>
      <c r="E53" s="108"/>
      <c r="F53" s="114" t="s">
        <v>157</v>
      </c>
      <c r="G53" s="136"/>
      <c r="H53" s="108">
        <v>0</v>
      </c>
      <c r="I53" s="108">
        <v>0</v>
      </c>
    </row>
    <row r="54" spans="2:12">
      <c r="B54" s="115" t="s">
        <v>153</v>
      </c>
      <c r="C54" s="120"/>
      <c r="D54" s="105">
        <v>0</v>
      </c>
      <c r="E54" s="108">
        <v>0</v>
      </c>
      <c r="F54" s="127" t="s">
        <v>81</v>
      </c>
      <c r="G54" s="137"/>
      <c r="H54" s="105">
        <v>0</v>
      </c>
      <c r="I54" s="108">
        <v>0</v>
      </c>
    </row>
    <row r="55" spans="2:12">
      <c r="B55" s="115" t="s">
        <v>71</v>
      </c>
      <c r="C55" s="120"/>
      <c r="D55" s="105">
        <v>0</v>
      </c>
      <c r="E55" s="108">
        <v>0</v>
      </c>
      <c r="F55" s="127" t="s">
        <v>156</v>
      </c>
      <c r="G55" s="137"/>
      <c r="H55" s="105">
        <v>0</v>
      </c>
      <c r="I55" s="108">
        <v>0</v>
      </c>
    </row>
    <row r="56" spans="2:12">
      <c r="B56" s="115"/>
      <c r="C56" s="120"/>
      <c r="D56" s="108"/>
      <c r="E56" s="108"/>
      <c r="F56" s="127" t="s">
        <v>155</v>
      </c>
      <c r="G56" s="137"/>
      <c r="H56" s="105">
        <v>0</v>
      </c>
      <c r="I56" s="108">
        <v>0</v>
      </c>
    </row>
    <row r="57" spans="2:12">
      <c r="B57" s="116" t="s">
        <v>328</v>
      </c>
      <c r="C57" s="120" t="s">
        <v>681</v>
      </c>
      <c r="D57" s="108">
        <v>127004938.15000001</v>
      </c>
      <c r="E57" s="110">
        <v>0</v>
      </c>
      <c r="F57" s="125" t="s">
        <v>82</v>
      </c>
      <c r="G57" s="132"/>
      <c r="H57" s="108">
        <v>0</v>
      </c>
      <c r="I57" s="108">
        <v>0</v>
      </c>
    </row>
    <row r="58" spans="2:12">
      <c r="B58" s="117"/>
      <c r="C58" s="120"/>
      <c r="D58" s="108"/>
      <c r="E58" s="108"/>
      <c r="F58" s="125" t="s">
        <v>18</v>
      </c>
      <c r="G58" s="132"/>
      <c r="H58" s="108">
        <v>5634653021.75</v>
      </c>
      <c r="I58" s="108">
        <v>0</v>
      </c>
    </row>
    <row r="59" spans="2:12">
      <c r="B59" s="114" t="s">
        <v>272</v>
      </c>
      <c r="C59" s="120" t="s">
        <v>680</v>
      </c>
      <c r="D59" s="108">
        <v>445864843.02999997</v>
      </c>
      <c r="E59" s="108">
        <v>0</v>
      </c>
      <c r="F59" s="115"/>
      <c r="G59" s="134"/>
      <c r="H59" s="108"/>
      <c r="I59" s="108"/>
    </row>
    <row r="60" spans="2:12">
      <c r="B60" s="115" t="s">
        <v>76</v>
      </c>
      <c r="C60" s="121"/>
      <c r="D60" s="105">
        <v>0</v>
      </c>
      <c r="E60" s="108">
        <v>0</v>
      </c>
      <c r="F60" s="116" t="s">
        <v>13</v>
      </c>
      <c r="G60" s="134"/>
      <c r="H60" s="108">
        <v>4925202306.6099997</v>
      </c>
      <c r="I60" s="108">
        <v>0</v>
      </c>
    </row>
    <row r="61" spans="2:12" ht="28.8">
      <c r="B61" s="115" t="s">
        <v>77</v>
      </c>
      <c r="C61" s="121"/>
      <c r="D61" s="105">
        <v>0</v>
      </c>
      <c r="E61" s="108">
        <v>0</v>
      </c>
      <c r="F61" s="116" t="s">
        <v>19</v>
      </c>
      <c r="G61" s="122" t="s">
        <v>715</v>
      </c>
      <c r="H61" s="108">
        <v>4925202306.6099997</v>
      </c>
      <c r="I61" s="108">
        <v>0</v>
      </c>
      <c r="K61" s="75"/>
    </row>
    <row r="62" spans="2:12">
      <c r="B62" s="115" t="s">
        <v>163</v>
      </c>
      <c r="C62" s="121"/>
      <c r="D62" s="105">
        <v>445864843.02999997</v>
      </c>
      <c r="E62" s="108">
        <v>0</v>
      </c>
      <c r="F62" s="115"/>
      <c r="G62" s="138"/>
      <c r="H62" s="108"/>
      <c r="I62" s="108"/>
    </row>
    <row r="63" spans="2:12">
      <c r="B63" s="115" t="s">
        <v>287</v>
      </c>
      <c r="C63" s="121"/>
      <c r="D63" s="105">
        <v>0</v>
      </c>
      <c r="E63" s="108">
        <v>0</v>
      </c>
      <c r="F63" s="115"/>
      <c r="G63" s="138"/>
      <c r="H63" s="108"/>
      <c r="I63" s="108"/>
    </row>
    <row r="64" spans="2:12">
      <c r="B64" s="115" t="s">
        <v>296</v>
      </c>
      <c r="C64" s="121"/>
      <c r="D64" s="105">
        <v>0</v>
      </c>
      <c r="E64" s="108">
        <v>0</v>
      </c>
      <c r="F64" s="125"/>
      <c r="G64" s="139"/>
      <c r="H64" s="108"/>
      <c r="I64" s="108"/>
    </row>
    <row r="65" spans="2:12">
      <c r="B65" s="115"/>
      <c r="C65" s="120"/>
      <c r="D65" s="108"/>
      <c r="E65" s="108"/>
      <c r="F65" s="128"/>
      <c r="G65" s="140"/>
      <c r="H65" s="108"/>
      <c r="I65" s="108"/>
    </row>
    <row r="66" spans="2:12">
      <c r="B66" s="114" t="s">
        <v>294</v>
      </c>
      <c r="C66" s="121"/>
      <c r="D66" s="108">
        <v>0</v>
      </c>
      <c r="E66" s="108">
        <v>0</v>
      </c>
      <c r="F66" s="128"/>
      <c r="G66" s="140"/>
      <c r="H66" s="108"/>
      <c r="I66" s="108"/>
    </row>
    <row r="67" spans="2:12">
      <c r="B67" s="115"/>
      <c r="C67" s="120"/>
      <c r="D67" s="108"/>
      <c r="E67" s="108"/>
      <c r="F67" s="128"/>
      <c r="G67" s="140"/>
      <c r="H67" s="108"/>
      <c r="I67" s="108"/>
    </row>
    <row r="68" spans="2:12">
      <c r="B68" s="114" t="s">
        <v>14</v>
      </c>
      <c r="C68" s="120"/>
      <c r="D68" s="108">
        <v>1575869781.1800001</v>
      </c>
      <c r="E68" s="108">
        <v>0</v>
      </c>
      <c r="F68" s="128"/>
      <c r="G68" s="140"/>
      <c r="H68" s="108"/>
      <c r="I68" s="108"/>
    </row>
    <row r="69" spans="2:12">
      <c r="B69" s="114"/>
      <c r="C69" s="123"/>
      <c r="D69" s="108"/>
      <c r="E69" s="108"/>
      <c r="F69" s="128"/>
      <c r="G69" s="140"/>
      <c r="H69" s="108"/>
      <c r="I69" s="108"/>
    </row>
    <row r="70" spans="2:12">
      <c r="B70" s="114" t="s">
        <v>15</v>
      </c>
      <c r="C70" s="123"/>
      <c r="D70" s="108">
        <v>10559855328.641701</v>
      </c>
      <c r="E70" s="108">
        <v>0</v>
      </c>
      <c r="F70" s="125" t="s">
        <v>20</v>
      </c>
      <c r="G70" s="139"/>
      <c r="H70" s="108">
        <v>10559855329</v>
      </c>
      <c r="I70" s="108">
        <v>0</v>
      </c>
      <c r="K70" s="82"/>
      <c r="L70" s="82"/>
    </row>
    <row r="71" spans="2:12">
      <c r="B71" s="118"/>
      <c r="C71" s="124"/>
      <c r="D71" s="111"/>
      <c r="E71" s="111"/>
      <c r="F71" s="129"/>
      <c r="G71" s="141"/>
      <c r="H71" s="113"/>
      <c r="I71" s="112"/>
      <c r="K71" s="82"/>
      <c r="L71" s="82"/>
    </row>
    <row r="72" spans="2:12">
      <c r="D72" s="83"/>
      <c r="E72" s="83"/>
      <c r="K72" s="84"/>
      <c r="L72" s="84"/>
    </row>
    <row r="73" spans="2:12">
      <c r="B73" s="39" t="s">
        <v>417</v>
      </c>
      <c r="C73" s="25"/>
      <c r="D73" s="25"/>
      <c r="E73" s="25"/>
    </row>
    <row r="75" spans="2:12">
      <c r="B75" s="148" t="s">
        <v>1</v>
      </c>
      <c r="C75" s="119"/>
      <c r="D75" s="104">
        <v>45199</v>
      </c>
      <c r="E75" s="104">
        <v>44926</v>
      </c>
      <c r="F75" s="148" t="s">
        <v>4</v>
      </c>
      <c r="G75" s="130"/>
      <c r="H75" s="104">
        <v>45199</v>
      </c>
      <c r="I75" s="104">
        <v>44926</v>
      </c>
    </row>
    <row r="76" spans="2:12">
      <c r="B76" s="115" t="s">
        <v>83</v>
      </c>
      <c r="C76" s="142"/>
      <c r="D76" s="105">
        <v>1491656377.5999999</v>
      </c>
      <c r="E76" s="105">
        <v>0</v>
      </c>
      <c r="F76" s="126" t="s">
        <v>85</v>
      </c>
      <c r="G76" s="131"/>
      <c r="H76" s="467">
        <v>1491656377.5999999</v>
      </c>
      <c r="I76" s="467">
        <v>0</v>
      </c>
    </row>
    <row r="77" spans="2:12">
      <c r="B77" s="143" t="s">
        <v>84</v>
      </c>
      <c r="C77" s="144"/>
      <c r="D77" s="145">
        <v>0</v>
      </c>
      <c r="E77" s="145">
        <v>0</v>
      </c>
      <c r="F77" s="146" t="s">
        <v>86</v>
      </c>
      <c r="G77" s="147"/>
      <c r="H77" s="145">
        <v>0</v>
      </c>
      <c r="I77" s="145">
        <v>0</v>
      </c>
    </row>
    <row r="78" spans="2:12">
      <c r="H78" s="83"/>
    </row>
    <row r="79" spans="2:12">
      <c r="H79" s="83"/>
    </row>
    <row r="80" spans="2:12">
      <c r="B80" s="79" t="s">
        <v>168</v>
      </c>
      <c r="C80" s="79"/>
      <c r="H80" s="87"/>
    </row>
    <row r="81" spans="2:12">
      <c r="B81" s="79"/>
      <c r="C81" s="79"/>
      <c r="H81" s="87"/>
    </row>
    <row r="82" spans="2:12">
      <c r="B82" s="79"/>
      <c r="C82" s="79"/>
      <c r="H82" s="87"/>
    </row>
    <row r="83" spans="2:12">
      <c r="B83" s="88"/>
      <c r="C83" s="89"/>
      <c r="D83" s="88"/>
      <c r="E83" s="88"/>
      <c r="F83" s="88"/>
      <c r="G83" s="88"/>
      <c r="H83" s="88"/>
      <c r="I83" s="88"/>
    </row>
    <row r="84" spans="2:12" s="93" customFormat="1">
      <c r="B84" s="90"/>
      <c r="C84" s="68"/>
      <c r="D84" s="91"/>
      <c r="E84" s="92"/>
      <c r="F84" s="91"/>
      <c r="H84" s="91"/>
      <c r="I84" s="94"/>
      <c r="K84" s="95"/>
      <c r="L84" s="95"/>
    </row>
    <row r="85" spans="2:12" s="25" customFormat="1">
      <c r="B85" s="96"/>
      <c r="C85" s="68"/>
      <c r="D85" s="97"/>
      <c r="E85" s="89"/>
      <c r="F85" s="97"/>
      <c r="H85" s="97"/>
      <c r="I85" s="97"/>
      <c r="K85" s="98"/>
      <c r="L85" s="98"/>
    </row>
    <row r="86" spans="2:12" ht="4.5" customHeight="1">
      <c r="B86" s="79"/>
      <c r="C86" s="79"/>
    </row>
    <row r="87" spans="2:12">
      <c r="B87" s="79"/>
      <c r="C87" s="79"/>
    </row>
    <row r="88" spans="2:12">
      <c r="B88" s="79"/>
      <c r="C88" s="79"/>
    </row>
    <row r="89" spans="2:12">
      <c r="E89" s="99"/>
    </row>
    <row r="93" spans="2:12">
      <c r="H93" s="71"/>
    </row>
  </sheetData>
  <customSheetViews>
    <customSheetView guid="{F3648BCD-1CED-4BBB-AE63-37BDB925883F}" scale="80" showGridLines="0">
      <pane ySplit="7" topLeftCell="A8" activePane="bottomLeft" state="frozen"/>
      <selection pane="bottomLeft" activeCell="B38" sqref="B38"/>
      <colBreaks count="1" manualBreakCount="1">
        <brk id="7" max="1048575" man="1"/>
      </colBreaks>
      <pageMargins left="0.7" right="0.7" top="0.75" bottom="0.75" header="0.3" footer="0.3"/>
      <pageSetup paperSize="9" scale="46" orientation="portrait" r:id="rId1"/>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7" right="0.7" top="0.75" bottom="0.75" header="0.3" footer="0.3"/>
      <pageSetup paperSize="9" scale="46" orientation="portrait" r:id="rId2"/>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7" right="0.7" top="0.75" bottom="0.75" header="0.3" footer="0.3"/>
      <pageSetup paperSize="9" scale="46" orientation="portrait" r:id="rId3"/>
    </customSheetView>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7" right="0.7" top="0.75" bottom="0.75" header="0.3" footer="0.3"/>
      <pageSetup paperSize="9" scale="46" orientation="portrait" r:id="rId4"/>
    </customSheetView>
  </customSheetViews>
  <mergeCells count="2">
    <mergeCell ref="B3:I3"/>
    <mergeCell ref="B4:I4"/>
  </mergeCells>
  <printOptions horizontalCentered="1" verticalCentered="1"/>
  <pageMargins left="0.62992125984251968" right="0.23622047244094491" top="0.74803149606299213" bottom="0.74803149606299213" header="0.31496062992125984" footer="0.31496062992125984"/>
  <pageSetup paperSize="9" scale="40" orientation="portrait" r:id="rId5"/>
  <colBreaks count="1" manualBreakCount="1">
    <brk id="9" max="1048575" man="1"/>
  </col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55A1-E1FE-44E0-8AA0-F9D30887CEDF}">
  <sheetPr>
    <tabColor rgb="FFC00000"/>
    <pageSetUpPr fitToPage="1"/>
  </sheetPr>
  <dimension ref="B1:Q99"/>
  <sheetViews>
    <sheetView showGridLines="0" zoomScale="80" zoomScaleNormal="80" zoomScaleSheetLayoutView="90" workbookViewId="0">
      <pane ySplit="13" topLeftCell="A14" activePane="bottomLeft" state="frozen"/>
      <selection activeCell="G31" sqref="G31"/>
      <selection pane="bottomLeft" activeCell="F74" sqref="F74"/>
    </sheetView>
  </sheetViews>
  <sheetFormatPr baseColWidth="10" defaultColWidth="11.44140625" defaultRowHeight="14.4"/>
  <cols>
    <col min="1" max="1" width="2.6640625" style="36" customWidth="1"/>
    <col min="2" max="2" width="63.6640625" style="36" customWidth="1"/>
    <col min="3" max="3" width="8.88671875" style="36" customWidth="1"/>
    <col min="4" max="4" width="10.109375" style="36" customWidth="1"/>
    <col min="5" max="5" width="13.5546875" style="36" customWidth="1"/>
    <col min="6" max="7" width="18.77734375" style="35" customWidth="1"/>
    <col min="8" max="8" width="12.33203125" style="81" customWidth="1"/>
    <col min="9" max="9" width="34.33203125" style="79" customWidth="1"/>
    <col min="10" max="10" width="40.88671875" style="36" customWidth="1"/>
    <col min="11" max="11" width="20.6640625" style="36" bestFit="1" customWidth="1"/>
    <col min="12" max="16384" width="11.44140625" style="36"/>
  </cols>
  <sheetData>
    <row r="1" spans="2:17" ht="10.199999999999999" customHeight="1">
      <c r="F1" s="36"/>
      <c r="G1" s="36"/>
      <c r="H1" s="36"/>
    </row>
    <row r="2" spans="2:17" ht="14.4" customHeight="1">
      <c r="B2" s="31"/>
      <c r="C2" s="31"/>
      <c r="D2" s="31"/>
      <c r="E2" s="31"/>
      <c r="F2" s="31"/>
      <c r="G2" s="31"/>
      <c r="H2" s="31"/>
      <c r="I2" s="165"/>
      <c r="J2" s="31"/>
      <c r="K2" s="31"/>
      <c r="L2" s="31"/>
      <c r="M2" s="31"/>
      <c r="N2" s="31"/>
      <c r="O2" s="31"/>
      <c r="P2" s="31"/>
      <c r="Q2" s="31"/>
    </row>
    <row r="3" spans="2:17">
      <c r="B3" s="474"/>
      <c r="C3" s="474"/>
      <c r="D3" s="474"/>
      <c r="E3" s="474"/>
      <c r="F3" s="474"/>
      <c r="G3" s="474"/>
      <c r="H3" s="474"/>
      <c r="I3" s="474"/>
      <c r="J3" s="31"/>
      <c r="K3" s="31"/>
      <c r="L3" s="31"/>
      <c r="M3" s="31"/>
    </row>
    <row r="4" spans="2:17">
      <c r="B4" s="38"/>
      <c r="C4" s="38"/>
      <c r="D4" s="38"/>
      <c r="E4" s="38"/>
      <c r="F4" s="38"/>
      <c r="G4" s="38"/>
      <c r="H4" s="38"/>
      <c r="I4" s="38"/>
      <c r="J4" s="31"/>
      <c r="K4" s="31"/>
      <c r="L4" s="31"/>
      <c r="M4" s="31"/>
    </row>
    <row r="5" spans="2:17">
      <c r="B5" s="38"/>
      <c r="C5" s="38"/>
      <c r="D5" s="38"/>
      <c r="E5" s="38"/>
      <c r="F5" s="38"/>
      <c r="G5" s="38"/>
      <c r="H5" s="38"/>
      <c r="I5" s="38"/>
      <c r="J5" s="31"/>
      <c r="K5" s="31"/>
      <c r="L5" s="31"/>
      <c r="M5" s="31"/>
    </row>
    <row r="6" spans="2:17">
      <c r="B6" s="38"/>
      <c r="C6" s="38"/>
      <c r="D6" s="38"/>
      <c r="E6" s="38"/>
      <c r="F6" s="38"/>
      <c r="G6" s="38"/>
      <c r="H6" s="38"/>
      <c r="I6" s="38"/>
      <c r="J6" s="31"/>
      <c r="K6" s="31"/>
      <c r="L6" s="31"/>
      <c r="M6" s="31"/>
    </row>
    <row r="7" spans="2:17">
      <c r="B7" s="38"/>
      <c r="C7" s="38"/>
      <c r="D7" s="38"/>
      <c r="E7" s="38"/>
      <c r="F7" s="38"/>
      <c r="G7" s="38"/>
      <c r="H7" s="38"/>
      <c r="I7" s="38"/>
      <c r="J7" s="31"/>
      <c r="K7" s="31"/>
      <c r="L7" s="31"/>
      <c r="M7" s="31"/>
    </row>
    <row r="8" spans="2:17">
      <c r="B8" s="102" t="s">
        <v>333</v>
      </c>
      <c r="C8" s="102"/>
      <c r="D8" s="102"/>
      <c r="E8" s="102"/>
      <c r="F8" s="187"/>
      <c r="G8" s="187"/>
      <c r="H8" s="188"/>
      <c r="I8" s="166"/>
      <c r="J8" s="167"/>
    </row>
    <row r="9" spans="2:17">
      <c r="B9" s="102" t="s">
        <v>244</v>
      </c>
      <c r="C9" s="102"/>
      <c r="D9" s="102"/>
      <c r="E9" s="102"/>
      <c r="F9" s="187"/>
      <c r="G9" s="187"/>
      <c r="H9" s="188"/>
      <c r="I9" s="166"/>
      <c r="J9" s="167"/>
    </row>
    <row r="10" spans="2:17">
      <c r="B10" s="168" t="s">
        <v>423</v>
      </c>
      <c r="C10" s="102"/>
      <c r="D10" s="102"/>
      <c r="E10" s="102"/>
      <c r="F10" s="187"/>
      <c r="G10" s="187"/>
      <c r="H10" s="188"/>
      <c r="I10" s="166"/>
      <c r="J10" s="167"/>
    </row>
    <row r="11" spans="2:17">
      <c r="B11" s="101" t="s">
        <v>388</v>
      </c>
      <c r="C11" s="101"/>
      <c r="D11" s="102"/>
      <c r="E11" s="102"/>
      <c r="F11" s="187"/>
      <c r="G11" s="187"/>
      <c r="H11" s="188"/>
      <c r="I11" s="166"/>
      <c r="J11" s="167"/>
    </row>
    <row r="12" spans="2:17" ht="15" customHeight="1">
      <c r="B12" s="169"/>
      <c r="C12" s="170"/>
      <c r="D12" s="170"/>
      <c r="E12" s="170"/>
      <c r="F12" s="171"/>
      <c r="G12" s="172"/>
      <c r="H12" s="173"/>
      <c r="I12" s="165"/>
    </row>
    <row r="13" spans="2:17" ht="31.2" customHeight="1">
      <c r="B13" s="205"/>
      <c r="C13" s="205"/>
      <c r="D13" s="205"/>
      <c r="E13" s="206"/>
      <c r="F13" s="204">
        <v>45199</v>
      </c>
      <c r="G13" s="204">
        <v>44834</v>
      </c>
      <c r="I13" s="167"/>
    </row>
    <row r="14" spans="2:17" ht="7.2" customHeight="1">
      <c r="B14" s="114"/>
      <c r="C14" s="78"/>
      <c r="D14" s="78"/>
      <c r="E14" s="136"/>
      <c r="F14" s="189"/>
      <c r="G14" s="189"/>
      <c r="H14" s="175"/>
      <c r="I14" s="176"/>
    </row>
    <row r="15" spans="2:17" ht="15" customHeight="1">
      <c r="B15" s="114" t="s">
        <v>22</v>
      </c>
      <c r="C15" s="78"/>
      <c r="D15" s="78"/>
      <c r="E15" s="136"/>
      <c r="F15" s="189">
        <v>151069617.63</v>
      </c>
      <c r="G15" s="189">
        <v>0</v>
      </c>
      <c r="H15" s="175"/>
      <c r="I15" s="176"/>
    </row>
    <row r="16" spans="2:17" ht="7.2" customHeight="1">
      <c r="B16" s="114"/>
      <c r="C16" s="78"/>
      <c r="D16" s="78"/>
      <c r="E16" s="136"/>
      <c r="F16" s="189"/>
      <c r="G16" s="189"/>
      <c r="H16" s="175"/>
      <c r="I16" s="176"/>
    </row>
    <row r="17" spans="2:11" ht="15" customHeight="1">
      <c r="B17" s="207" t="s">
        <v>88</v>
      </c>
      <c r="C17" s="194"/>
      <c r="D17" s="78"/>
      <c r="E17" s="136"/>
      <c r="F17" s="189">
        <v>0</v>
      </c>
      <c r="G17" s="189">
        <v>0</v>
      </c>
      <c r="H17" s="175"/>
      <c r="I17" s="176"/>
      <c r="J17" s="155"/>
    </row>
    <row r="18" spans="2:11" ht="15" customHeight="1">
      <c r="B18" s="208" t="s">
        <v>93</v>
      </c>
      <c r="C18" s="195"/>
      <c r="D18" s="78"/>
      <c r="E18" s="136"/>
      <c r="F18" s="190">
        <v>0</v>
      </c>
      <c r="G18" s="190">
        <v>0</v>
      </c>
      <c r="J18" s="177"/>
    </row>
    <row r="19" spans="2:11" ht="15" customHeight="1">
      <c r="B19" s="208" t="s">
        <v>94</v>
      </c>
      <c r="C19" s="195"/>
      <c r="D19" s="78"/>
      <c r="E19" s="136"/>
      <c r="F19" s="190">
        <v>0</v>
      </c>
      <c r="G19" s="190">
        <v>0</v>
      </c>
      <c r="J19" s="155"/>
    </row>
    <row r="20" spans="2:11" ht="7.2" customHeight="1">
      <c r="B20" s="114"/>
      <c r="C20" s="78"/>
      <c r="D20" s="78"/>
      <c r="E20" s="136"/>
      <c r="F20" s="189"/>
      <c r="G20" s="189"/>
      <c r="H20" s="175"/>
      <c r="I20" s="176"/>
    </row>
    <row r="21" spans="2:11" ht="15" customHeight="1">
      <c r="B21" s="207" t="s">
        <v>89</v>
      </c>
      <c r="C21" s="194"/>
      <c r="D21" s="78"/>
      <c r="E21" s="136"/>
      <c r="F21" s="189">
        <v>264000</v>
      </c>
      <c r="G21" s="190">
        <v>0</v>
      </c>
      <c r="J21" s="155"/>
    </row>
    <row r="22" spans="2:11" ht="15" customHeight="1">
      <c r="B22" s="208" t="s">
        <v>594</v>
      </c>
      <c r="C22" s="195"/>
      <c r="D22" s="78"/>
      <c r="E22" s="136"/>
      <c r="F22" s="190">
        <v>0</v>
      </c>
      <c r="G22" s="190">
        <v>0</v>
      </c>
      <c r="J22" s="155"/>
    </row>
    <row r="23" spans="2:11" ht="15" customHeight="1">
      <c r="B23" s="208" t="s">
        <v>595</v>
      </c>
      <c r="C23" s="195"/>
      <c r="D23" s="78"/>
      <c r="E23" s="136"/>
      <c r="F23" s="190">
        <v>264000</v>
      </c>
      <c r="G23" s="190">
        <v>0</v>
      </c>
      <c r="J23" s="155"/>
    </row>
    <row r="24" spans="2:11" ht="7.2" customHeight="1">
      <c r="B24" s="114"/>
      <c r="C24" s="78"/>
      <c r="D24" s="78"/>
      <c r="E24" s="136"/>
      <c r="F24" s="189"/>
      <c r="G24" s="189"/>
      <c r="H24" s="175"/>
      <c r="I24" s="176"/>
    </row>
    <row r="25" spans="2:11" ht="15" customHeight="1">
      <c r="B25" s="207" t="s">
        <v>92</v>
      </c>
      <c r="C25" s="194"/>
      <c r="D25" s="197"/>
      <c r="E25" s="198"/>
      <c r="F25" s="189">
        <v>0</v>
      </c>
      <c r="G25" s="189">
        <v>0</v>
      </c>
      <c r="I25" s="178"/>
    </row>
    <row r="26" spans="2:11" ht="15" customHeight="1">
      <c r="B26" s="209" t="s">
        <v>91</v>
      </c>
      <c r="C26" s="199"/>
      <c r="D26" s="200"/>
      <c r="E26" s="133"/>
      <c r="F26" s="190">
        <v>0</v>
      </c>
      <c r="G26" s="190">
        <v>0</v>
      </c>
      <c r="J26" s="155"/>
    </row>
    <row r="27" spans="2:11" ht="15" customHeight="1">
      <c r="B27" s="209" t="s">
        <v>90</v>
      </c>
      <c r="C27" s="199"/>
      <c r="D27" s="201"/>
      <c r="E27" s="133"/>
      <c r="F27" s="190">
        <v>0</v>
      </c>
      <c r="G27" s="190">
        <v>0</v>
      </c>
      <c r="J27" s="179"/>
    </row>
    <row r="28" spans="2:11" ht="7.2" customHeight="1">
      <c r="B28" s="114"/>
      <c r="C28" s="78"/>
      <c r="D28" s="78"/>
      <c r="E28" s="136"/>
      <c r="F28" s="189"/>
      <c r="G28" s="189"/>
      <c r="H28" s="175"/>
      <c r="I28" s="176"/>
    </row>
    <row r="29" spans="2:11" ht="15" customHeight="1">
      <c r="B29" s="210" t="s">
        <v>24</v>
      </c>
      <c r="C29" s="201"/>
      <c r="D29" s="201"/>
      <c r="E29" s="133"/>
      <c r="F29" s="190">
        <v>0</v>
      </c>
      <c r="G29" s="190">
        <v>0</v>
      </c>
      <c r="I29" s="178"/>
    </row>
    <row r="30" spans="2:11" ht="15" customHeight="1">
      <c r="B30" s="210" t="s">
        <v>25</v>
      </c>
      <c r="C30" s="201"/>
      <c r="D30" s="201"/>
      <c r="E30" s="133"/>
      <c r="F30" s="190">
        <v>0</v>
      </c>
      <c r="G30" s="190">
        <v>0</v>
      </c>
      <c r="I30" s="178"/>
    </row>
    <row r="31" spans="2:11" ht="15" customHeight="1">
      <c r="B31" s="210" t="s">
        <v>95</v>
      </c>
      <c r="C31" s="201"/>
      <c r="D31" s="201"/>
      <c r="E31" s="133"/>
      <c r="F31" s="190">
        <v>0</v>
      </c>
      <c r="G31" s="190">
        <v>0</v>
      </c>
      <c r="I31" s="178"/>
      <c r="J31" s="180"/>
    </row>
    <row r="32" spans="2:11" ht="15" customHeight="1">
      <c r="B32" s="210" t="s">
        <v>96</v>
      </c>
      <c r="C32" s="201"/>
      <c r="D32" s="201"/>
      <c r="E32" s="133"/>
      <c r="F32" s="190">
        <v>68953925.889999986</v>
      </c>
      <c r="G32" s="190">
        <v>0</v>
      </c>
      <c r="I32" s="178"/>
      <c r="J32" s="180"/>
      <c r="K32" s="72"/>
    </row>
    <row r="33" spans="2:10" ht="15" customHeight="1">
      <c r="B33" s="210" t="s">
        <v>23</v>
      </c>
      <c r="C33" s="201"/>
      <c r="D33" s="201"/>
      <c r="E33" s="133"/>
      <c r="F33" s="190">
        <v>23903069.41</v>
      </c>
      <c r="G33" s="190">
        <v>0</v>
      </c>
      <c r="I33" s="178"/>
      <c r="J33" s="180"/>
    </row>
    <row r="34" spans="2:10" ht="15" customHeight="1">
      <c r="B34" s="210" t="s">
        <v>97</v>
      </c>
      <c r="C34" s="201"/>
      <c r="D34" s="78" t="s">
        <v>720</v>
      </c>
      <c r="E34" s="133"/>
      <c r="F34" s="190">
        <v>19531079.969999999</v>
      </c>
      <c r="G34" s="190">
        <v>0</v>
      </c>
      <c r="I34" s="178"/>
    </row>
    <row r="35" spans="2:10" ht="15" customHeight="1">
      <c r="B35" s="210" t="s">
        <v>160</v>
      </c>
      <c r="C35" s="201"/>
      <c r="E35" s="134"/>
      <c r="F35" s="190">
        <v>0</v>
      </c>
      <c r="G35" s="190">
        <v>0</v>
      </c>
      <c r="I35" s="178"/>
    </row>
    <row r="36" spans="2:10" ht="15" customHeight="1">
      <c r="B36" s="210" t="s">
        <v>280</v>
      </c>
      <c r="C36" s="201"/>
      <c r="D36" s="78" t="s">
        <v>719</v>
      </c>
      <c r="E36" s="133"/>
      <c r="F36" s="190">
        <v>38397207.359999999</v>
      </c>
      <c r="G36" s="190">
        <v>0</v>
      </c>
      <c r="I36" s="178"/>
      <c r="J36" s="180"/>
    </row>
    <row r="37" spans="2:10" ht="15" customHeight="1">
      <c r="B37" s="210" t="s">
        <v>132</v>
      </c>
      <c r="C37" s="201"/>
      <c r="D37" s="78" t="s">
        <v>718</v>
      </c>
      <c r="E37" s="133"/>
      <c r="F37" s="190">
        <v>20335</v>
      </c>
      <c r="G37" s="190">
        <v>0</v>
      </c>
      <c r="I37" s="178"/>
    </row>
    <row r="38" spans="2:10" ht="7.2" customHeight="1">
      <c r="B38" s="114"/>
      <c r="C38" s="78"/>
      <c r="D38" s="78"/>
      <c r="E38" s="136"/>
      <c r="F38" s="189"/>
      <c r="G38" s="189"/>
      <c r="H38" s="175"/>
      <c r="I38" s="176"/>
    </row>
    <row r="39" spans="2:10" ht="15" customHeight="1">
      <c r="B39" s="114" t="s">
        <v>26</v>
      </c>
      <c r="C39" s="78"/>
      <c r="D39" s="78"/>
      <c r="E39" s="136"/>
      <c r="F39" s="189">
        <v>-59297235.82</v>
      </c>
      <c r="G39" s="189">
        <v>0</v>
      </c>
      <c r="I39" s="178"/>
    </row>
    <row r="40" spans="2:10" ht="15" customHeight="1">
      <c r="B40" s="115" t="s">
        <v>28</v>
      </c>
      <c r="E40" s="134"/>
      <c r="F40" s="190">
        <v>-96555.27</v>
      </c>
      <c r="G40" s="190">
        <v>0</v>
      </c>
      <c r="I40" s="178"/>
    </row>
    <row r="41" spans="2:10" ht="15" customHeight="1">
      <c r="B41" s="115" t="s">
        <v>27</v>
      </c>
      <c r="E41" s="134"/>
      <c r="F41" s="190">
        <v>-13055717.689999999</v>
      </c>
      <c r="G41" s="190">
        <v>0</v>
      </c>
      <c r="I41" s="178"/>
    </row>
    <row r="42" spans="2:10" ht="15" customHeight="1">
      <c r="B42" s="115" t="s">
        <v>281</v>
      </c>
      <c r="D42" s="78" t="s">
        <v>717</v>
      </c>
      <c r="E42" s="134"/>
      <c r="F42" s="190">
        <v>-46144962.859999999</v>
      </c>
      <c r="G42" s="190">
        <v>0</v>
      </c>
      <c r="I42" s="178"/>
    </row>
    <row r="43" spans="2:10" ht="7.2" customHeight="1">
      <c r="B43" s="114"/>
      <c r="D43" s="78"/>
      <c r="E43" s="136"/>
      <c r="F43" s="189"/>
      <c r="G43" s="189"/>
      <c r="H43" s="175"/>
      <c r="I43" s="176"/>
    </row>
    <row r="44" spans="2:10" ht="15" customHeight="1">
      <c r="B44" s="114" t="s">
        <v>29</v>
      </c>
      <c r="D44" s="78"/>
      <c r="E44" s="136"/>
      <c r="F44" s="189">
        <v>91772381.810000002</v>
      </c>
      <c r="G44" s="189">
        <v>0</v>
      </c>
      <c r="I44" s="178"/>
    </row>
    <row r="45" spans="2:10" ht="7.2" customHeight="1">
      <c r="B45" s="114"/>
      <c r="D45" s="78"/>
      <c r="E45" s="136"/>
      <c r="F45" s="189"/>
      <c r="G45" s="189"/>
      <c r="H45" s="175"/>
      <c r="I45" s="176"/>
    </row>
    <row r="46" spans="2:10" ht="15" customHeight="1">
      <c r="B46" s="114" t="s">
        <v>30</v>
      </c>
      <c r="D46" s="78"/>
      <c r="E46" s="136"/>
      <c r="F46" s="189">
        <v>-481687</v>
      </c>
      <c r="G46" s="189">
        <v>0</v>
      </c>
      <c r="I46" s="178"/>
    </row>
    <row r="47" spans="2:10" ht="15" customHeight="1">
      <c r="B47" s="115" t="s">
        <v>31</v>
      </c>
      <c r="E47" s="134"/>
      <c r="F47" s="190">
        <v>0</v>
      </c>
      <c r="G47" s="190">
        <v>0</v>
      </c>
      <c r="I47" s="178"/>
      <c r="J47" s="180"/>
    </row>
    <row r="48" spans="2:10" ht="15" customHeight="1">
      <c r="B48" s="115" t="s">
        <v>33</v>
      </c>
      <c r="E48" s="134"/>
      <c r="F48" s="190">
        <v>0</v>
      </c>
      <c r="G48" s="190">
        <v>0</v>
      </c>
      <c r="I48" s="178"/>
    </row>
    <row r="49" spans="2:11" ht="15" customHeight="1">
      <c r="B49" s="115" t="s">
        <v>32</v>
      </c>
      <c r="D49" s="78" t="s">
        <v>717</v>
      </c>
      <c r="E49" s="133"/>
      <c r="F49" s="190">
        <v>-481687</v>
      </c>
      <c r="G49" s="190">
        <v>0</v>
      </c>
      <c r="I49" s="178"/>
    </row>
    <row r="50" spans="2:11" ht="7.2" customHeight="1">
      <c r="B50" s="114"/>
      <c r="D50" s="78"/>
      <c r="E50" s="136"/>
      <c r="F50" s="189"/>
      <c r="G50" s="189"/>
      <c r="H50" s="175"/>
      <c r="I50" s="176"/>
    </row>
    <row r="51" spans="2:11" ht="15" customHeight="1">
      <c r="B51" s="114" t="s">
        <v>34</v>
      </c>
      <c r="D51" s="78"/>
      <c r="E51" s="136"/>
      <c r="F51" s="189">
        <v>-181768665.05000001</v>
      </c>
      <c r="G51" s="189">
        <v>0</v>
      </c>
      <c r="I51" s="178"/>
    </row>
    <row r="52" spans="2:11" ht="15" customHeight="1">
      <c r="B52" s="115" t="s">
        <v>98</v>
      </c>
      <c r="E52" s="136"/>
      <c r="F52" s="190">
        <v>-80392647.269999996</v>
      </c>
      <c r="G52" s="190">
        <v>0</v>
      </c>
      <c r="I52" s="178"/>
    </row>
    <row r="53" spans="2:11" ht="15" customHeight="1">
      <c r="B53" s="115" t="s">
        <v>99</v>
      </c>
      <c r="E53" s="134"/>
      <c r="F53" s="190">
        <v>0</v>
      </c>
      <c r="G53" s="190">
        <v>0</v>
      </c>
      <c r="I53" s="178"/>
    </row>
    <row r="54" spans="2:11" ht="15" customHeight="1">
      <c r="B54" s="115" t="s">
        <v>38</v>
      </c>
      <c r="E54" s="134"/>
      <c r="F54" s="190">
        <v>0</v>
      </c>
      <c r="G54" s="190">
        <v>0</v>
      </c>
      <c r="K54" s="78"/>
    </row>
    <row r="55" spans="2:11" ht="15" customHeight="1">
      <c r="B55" s="115" t="s">
        <v>36</v>
      </c>
      <c r="E55" s="134"/>
      <c r="F55" s="190">
        <v>0</v>
      </c>
      <c r="G55" s="190">
        <v>0</v>
      </c>
      <c r="I55" s="178"/>
    </row>
    <row r="56" spans="2:11" ht="15" customHeight="1">
      <c r="B56" s="115" t="s">
        <v>39</v>
      </c>
      <c r="E56" s="134"/>
      <c r="F56" s="190">
        <v>-5648558.0099999998</v>
      </c>
      <c r="G56" s="190">
        <v>0</v>
      </c>
      <c r="I56" s="178"/>
    </row>
    <row r="57" spans="2:11" ht="15" customHeight="1">
      <c r="B57" s="115" t="s">
        <v>37</v>
      </c>
      <c r="E57" s="134"/>
      <c r="F57" s="190">
        <v>-1963487</v>
      </c>
      <c r="G57" s="190">
        <v>0</v>
      </c>
      <c r="I57" s="178"/>
    </row>
    <row r="58" spans="2:11" ht="15" customHeight="1">
      <c r="B58" s="115" t="s">
        <v>100</v>
      </c>
      <c r="E58" s="134"/>
      <c r="F58" s="190">
        <v>-58650</v>
      </c>
      <c r="G58" s="190">
        <v>0</v>
      </c>
      <c r="I58" s="178"/>
    </row>
    <row r="59" spans="2:11" ht="15" customHeight="1">
      <c r="B59" s="115" t="s">
        <v>40</v>
      </c>
      <c r="E59" s="134"/>
      <c r="F59" s="190">
        <v>-63009957</v>
      </c>
      <c r="G59" s="190">
        <v>0</v>
      </c>
      <c r="I59" s="178"/>
    </row>
    <row r="60" spans="2:11" ht="15" customHeight="1">
      <c r="B60" s="115" t="s">
        <v>282</v>
      </c>
      <c r="D60" s="78" t="s">
        <v>717</v>
      </c>
      <c r="E60" s="133"/>
      <c r="F60" s="190">
        <v>-30695365.77</v>
      </c>
      <c r="G60" s="190">
        <v>0</v>
      </c>
      <c r="H60" s="181"/>
      <c r="I60" s="178"/>
    </row>
    <row r="61" spans="2:11" ht="7.2" customHeight="1">
      <c r="B61" s="114"/>
      <c r="C61" s="78"/>
      <c r="D61" s="78"/>
      <c r="E61" s="136"/>
      <c r="F61" s="189"/>
      <c r="G61" s="189"/>
      <c r="H61" s="175"/>
      <c r="I61" s="176"/>
    </row>
    <row r="62" spans="2:11" ht="15" customHeight="1">
      <c r="B62" s="114" t="s">
        <v>41</v>
      </c>
      <c r="C62" s="78"/>
      <c r="D62" s="78"/>
      <c r="E62" s="136"/>
      <c r="F62" s="189">
        <v>-90477970.24000001</v>
      </c>
      <c r="G62" s="189">
        <v>0</v>
      </c>
      <c r="I62" s="178"/>
    </row>
    <row r="63" spans="2:11" ht="7.2" customHeight="1">
      <c r="B63" s="114"/>
      <c r="C63" s="78"/>
      <c r="D63" s="78"/>
      <c r="E63" s="136"/>
      <c r="F63" s="189"/>
      <c r="G63" s="189"/>
      <c r="H63" s="175"/>
      <c r="I63" s="176"/>
    </row>
    <row r="64" spans="2:11" ht="15" customHeight="1">
      <c r="B64" s="114" t="s">
        <v>283</v>
      </c>
      <c r="C64" s="78"/>
      <c r="D64" s="78"/>
      <c r="E64" s="136"/>
      <c r="F64" s="189">
        <v>-43.63000000000001</v>
      </c>
      <c r="G64" s="189">
        <v>0</v>
      </c>
      <c r="I64" s="178"/>
    </row>
    <row r="65" spans="2:12" ht="15" customHeight="1">
      <c r="B65" s="115" t="s">
        <v>128</v>
      </c>
      <c r="D65" s="201"/>
      <c r="E65" s="133"/>
      <c r="F65" s="190">
        <v>109.61</v>
      </c>
      <c r="G65" s="190">
        <v>0</v>
      </c>
      <c r="I65" s="178"/>
    </row>
    <row r="66" spans="2:12" ht="15" customHeight="1">
      <c r="B66" s="115" t="s">
        <v>134</v>
      </c>
      <c r="D66" s="201"/>
      <c r="E66" s="133"/>
      <c r="F66" s="190">
        <v>-153.24</v>
      </c>
      <c r="G66" s="190">
        <v>0</v>
      </c>
      <c r="I66" s="178"/>
    </row>
    <row r="67" spans="2:12" ht="7.2" customHeight="1">
      <c r="B67" s="114"/>
      <c r="C67" s="78"/>
      <c r="D67" s="78"/>
      <c r="E67" s="136"/>
      <c r="F67" s="189"/>
      <c r="G67" s="189"/>
      <c r="H67" s="175"/>
      <c r="I67" s="176"/>
    </row>
    <row r="68" spans="2:12" ht="15" customHeight="1">
      <c r="B68" s="114" t="s">
        <v>284</v>
      </c>
      <c r="C68" s="78"/>
      <c r="D68" s="78" t="s">
        <v>716</v>
      </c>
      <c r="E68" s="136"/>
      <c r="F68" s="189">
        <v>15680320.48</v>
      </c>
      <c r="G68" s="189">
        <v>0</v>
      </c>
      <c r="I68" s="178"/>
    </row>
    <row r="69" spans="2:12" ht="15" customHeight="1">
      <c r="B69" s="114" t="s">
        <v>135</v>
      </c>
      <c r="D69" s="201"/>
      <c r="E69" s="133"/>
      <c r="F69" s="189">
        <v>32538541.710000001</v>
      </c>
      <c r="G69" s="189">
        <v>0</v>
      </c>
      <c r="I69" s="178"/>
    </row>
    <row r="70" spans="2:12" ht="15" customHeight="1">
      <c r="B70" s="115" t="s">
        <v>101</v>
      </c>
      <c r="E70" s="134"/>
      <c r="F70" s="190">
        <v>19495755.109999999</v>
      </c>
      <c r="G70" s="190">
        <v>0</v>
      </c>
      <c r="I70" s="178"/>
    </row>
    <row r="71" spans="2:12" ht="15" customHeight="1">
      <c r="B71" s="115" t="s">
        <v>320</v>
      </c>
      <c r="D71" s="201"/>
      <c r="E71" s="133"/>
      <c r="F71" s="190">
        <v>13042786.6</v>
      </c>
      <c r="G71" s="190">
        <v>0</v>
      </c>
      <c r="I71" s="178"/>
      <c r="J71" s="484"/>
      <c r="K71" s="484"/>
      <c r="L71" s="484"/>
    </row>
    <row r="72" spans="2:12" ht="15" customHeight="1">
      <c r="B72" s="114" t="s">
        <v>136</v>
      </c>
      <c r="D72" s="201"/>
      <c r="E72" s="133"/>
      <c r="F72" s="189">
        <v>-16858221.23</v>
      </c>
      <c r="G72" s="189">
        <v>0</v>
      </c>
      <c r="I72" s="178"/>
      <c r="J72" s="484"/>
      <c r="K72" s="484"/>
      <c r="L72" s="484"/>
    </row>
    <row r="73" spans="2:12" ht="15" customHeight="1">
      <c r="B73" s="115" t="s">
        <v>137</v>
      </c>
      <c r="E73" s="134"/>
      <c r="F73" s="190">
        <v>-2976491.53</v>
      </c>
      <c r="G73" s="190">
        <v>0</v>
      </c>
      <c r="I73" s="178"/>
      <c r="J73" s="484"/>
      <c r="K73" s="484"/>
      <c r="L73" s="484"/>
    </row>
    <row r="74" spans="2:12" ht="15" customHeight="1">
      <c r="B74" s="115" t="s">
        <v>596</v>
      </c>
      <c r="D74" s="201"/>
      <c r="E74" s="133"/>
      <c r="F74" s="190">
        <v>-13881729.699999999</v>
      </c>
      <c r="G74" s="190">
        <v>0</v>
      </c>
      <c r="H74" s="182"/>
      <c r="I74" s="178"/>
      <c r="J74" s="484"/>
      <c r="K74" s="484"/>
      <c r="L74" s="484"/>
    </row>
    <row r="75" spans="2:12" ht="7.2" customHeight="1">
      <c r="B75" s="114"/>
      <c r="C75" s="78"/>
      <c r="D75" s="78"/>
      <c r="E75" s="136"/>
      <c r="F75" s="189"/>
      <c r="G75" s="189"/>
      <c r="H75" s="175"/>
      <c r="I75" s="176"/>
      <c r="J75" s="484"/>
      <c r="K75" s="484"/>
      <c r="L75" s="484"/>
    </row>
    <row r="76" spans="2:12" ht="15" customHeight="1">
      <c r="B76" s="114" t="s">
        <v>138</v>
      </c>
      <c r="D76" s="78"/>
      <c r="E76" s="136"/>
      <c r="F76" s="189">
        <v>0</v>
      </c>
      <c r="G76" s="189">
        <v>0</v>
      </c>
    </row>
    <row r="77" spans="2:12" ht="15" customHeight="1">
      <c r="B77" s="115" t="s">
        <v>285</v>
      </c>
      <c r="D77" s="201"/>
      <c r="E77" s="133"/>
      <c r="F77" s="190">
        <v>0</v>
      </c>
      <c r="G77" s="190">
        <v>0</v>
      </c>
      <c r="J77" s="180"/>
    </row>
    <row r="78" spans="2:12" ht="15" customHeight="1">
      <c r="B78" s="115" t="s">
        <v>139</v>
      </c>
      <c r="D78" s="201"/>
      <c r="E78" s="134"/>
      <c r="F78" s="190">
        <v>0</v>
      </c>
      <c r="G78" s="190">
        <v>0</v>
      </c>
    </row>
    <row r="79" spans="2:12" ht="7.2" customHeight="1">
      <c r="B79" s="114"/>
      <c r="C79" s="78"/>
      <c r="D79" s="78"/>
      <c r="E79" s="136"/>
      <c r="F79" s="189"/>
      <c r="G79" s="189"/>
      <c r="H79" s="175"/>
      <c r="I79" s="176"/>
    </row>
    <row r="80" spans="2:12" ht="15" customHeight="1">
      <c r="B80" s="114" t="s">
        <v>140</v>
      </c>
      <c r="C80" s="78"/>
      <c r="E80" s="134"/>
      <c r="F80" s="189">
        <v>0</v>
      </c>
      <c r="G80" s="189">
        <v>0</v>
      </c>
    </row>
    <row r="81" spans="2:10" ht="15" customHeight="1">
      <c r="B81" s="115" t="s">
        <v>141</v>
      </c>
      <c r="D81" s="81"/>
      <c r="E81" s="134"/>
      <c r="F81" s="190">
        <v>0</v>
      </c>
      <c r="G81" s="190">
        <v>0</v>
      </c>
    </row>
    <row r="82" spans="2:10" ht="15" customHeight="1">
      <c r="B82" s="115" t="s">
        <v>142</v>
      </c>
      <c r="D82" s="81"/>
      <c r="E82" s="134"/>
      <c r="F82" s="190">
        <v>0</v>
      </c>
      <c r="G82" s="190">
        <v>0</v>
      </c>
    </row>
    <row r="83" spans="2:10" ht="7.2" customHeight="1">
      <c r="B83" s="114"/>
      <c r="C83" s="78"/>
      <c r="D83" s="78"/>
      <c r="E83" s="136"/>
      <c r="F83" s="189"/>
      <c r="G83" s="189"/>
      <c r="H83" s="175"/>
      <c r="I83" s="176"/>
    </row>
    <row r="84" spans="2:10" ht="15" customHeight="1">
      <c r="B84" s="114" t="s">
        <v>42</v>
      </c>
      <c r="C84" s="78"/>
      <c r="D84" s="196"/>
      <c r="E84" s="136"/>
      <c r="F84" s="189">
        <v>-74797693.390000001</v>
      </c>
      <c r="G84" s="189">
        <v>0</v>
      </c>
      <c r="I84" s="178"/>
    </row>
    <row r="85" spans="2:10" ht="7.2" customHeight="1">
      <c r="B85" s="114"/>
      <c r="C85" s="78"/>
      <c r="D85" s="78"/>
      <c r="E85" s="136"/>
      <c r="F85" s="189"/>
      <c r="G85" s="189"/>
      <c r="H85" s="175"/>
      <c r="I85" s="176"/>
    </row>
    <row r="86" spans="2:10" ht="15" customHeight="1">
      <c r="B86" s="114" t="s">
        <v>286</v>
      </c>
      <c r="C86" s="78"/>
      <c r="D86" s="201"/>
      <c r="E86" s="133"/>
      <c r="F86" s="190">
        <v>0</v>
      </c>
      <c r="G86" s="190">
        <v>0</v>
      </c>
    </row>
    <row r="87" spans="2:10" ht="7.2" customHeight="1">
      <c r="B87" s="114"/>
      <c r="C87" s="78"/>
      <c r="D87" s="78"/>
      <c r="E87" s="136"/>
      <c r="F87" s="189"/>
      <c r="G87" s="189"/>
      <c r="H87" s="175"/>
      <c r="I87" s="176"/>
    </row>
    <row r="88" spans="2:10" ht="15" customHeight="1" thickBot="1">
      <c r="B88" s="114" t="s">
        <v>8</v>
      </c>
      <c r="C88" s="78"/>
      <c r="D88" s="78"/>
      <c r="E88" s="136"/>
      <c r="F88" s="191">
        <v>-74797693.390000001</v>
      </c>
      <c r="G88" s="191">
        <v>0</v>
      </c>
      <c r="H88" s="183"/>
      <c r="I88" s="178"/>
      <c r="J88" s="184"/>
    </row>
    <row r="89" spans="2:10" ht="15" customHeight="1" thickTop="1">
      <c r="B89" s="193"/>
      <c r="C89" s="202"/>
      <c r="D89" s="202"/>
      <c r="E89" s="203"/>
      <c r="F89" s="192"/>
      <c r="G89" s="192"/>
    </row>
    <row r="90" spans="2:10" ht="15" customHeight="1">
      <c r="F90" s="86"/>
    </row>
    <row r="91" spans="2:10" ht="15" customHeight="1">
      <c r="B91" s="485" t="s">
        <v>417</v>
      </c>
      <c r="C91" s="485"/>
      <c r="D91" s="485"/>
      <c r="E91" s="485"/>
      <c r="F91" s="485"/>
      <c r="G91" s="485"/>
      <c r="J91" s="155"/>
    </row>
    <row r="92" spans="2:10" ht="15" customHeight="1">
      <c r="H92" s="65"/>
      <c r="J92" s="32"/>
    </row>
    <row r="93" spans="2:10" ht="15" customHeight="1">
      <c r="H93" s="65"/>
      <c r="J93" s="32"/>
    </row>
    <row r="94" spans="2:10" ht="15" customHeight="1">
      <c r="H94" s="65"/>
      <c r="J94" s="32"/>
    </row>
    <row r="95" spans="2:10" ht="15" customHeight="1">
      <c r="H95" s="65"/>
      <c r="J95" s="32"/>
    </row>
    <row r="96" spans="2:10" ht="15" customHeight="1">
      <c r="H96" s="65"/>
      <c r="J96" s="32"/>
    </row>
    <row r="97" spans="2:10" s="68" customFormat="1">
      <c r="B97" s="90"/>
      <c r="D97" s="91"/>
      <c r="F97" s="92"/>
      <c r="G97" s="91"/>
      <c r="I97" s="167"/>
      <c r="J97" s="40"/>
    </row>
    <row r="98" spans="2:10" s="68" customFormat="1">
      <c r="B98" s="96"/>
      <c r="D98" s="97"/>
      <c r="F98" s="89"/>
      <c r="G98" s="97"/>
      <c r="I98" s="185"/>
      <c r="J98" s="40"/>
    </row>
    <row r="99" spans="2:10" s="68" customFormat="1">
      <c r="B99" s="186"/>
      <c r="I99" s="79"/>
    </row>
  </sheetData>
  <mergeCells count="3">
    <mergeCell ref="J71:L75"/>
    <mergeCell ref="B91:G91"/>
    <mergeCell ref="B3:I3"/>
  </mergeCells>
  <printOptions horizontalCentered="1"/>
  <pageMargins left="0.48" right="0.39" top="0.74803149606299213" bottom="0.74803149606299213"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sheetPr>
  <dimension ref="B1:Q77"/>
  <sheetViews>
    <sheetView showGridLines="0" zoomScale="80" zoomScaleNormal="80" zoomScaleSheetLayoutView="80" workbookViewId="0">
      <pane ySplit="14" topLeftCell="A15" activePane="bottomLeft" state="frozen"/>
      <selection pane="bottomLeft" activeCell="E23" sqref="E23"/>
    </sheetView>
  </sheetViews>
  <sheetFormatPr baseColWidth="10" defaultColWidth="11.44140625" defaultRowHeight="14.4"/>
  <cols>
    <col min="1" max="1" width="1.88671875" style="36" customWidth="1"/>
    <col min="2" max="2" width="37.6640625" style="79" customWidth="1"/>
    <col min="3" max="13" width="17.77734375" style="36" customWidth="1"/>
    <col min="14" max="14" width="19" style="36" bestFit="1" customWidth="1"/>
    <col min="15" max="15" width="15.109375" style="36" bestFit="1" customWidth="1"/>
    <col min="16" max="16" width="15.44140625" style="36" bestFit="1" customWidth="1"/>
    <col min="17" max="17" width="21.88671875" style="36" bestFit="1" customWidth="1"/>
    <col min="18" max="16384" width="11.44140625" style="36"/>
  </cols>
  <sheetData>
    <row r="1" spans="2:16" ht="10.199999999999999" customHeight="1">
      <c r="B1" s="36"/>
    </row>
    <row r="2" spans="2:16">
      <c r="B2" s="31"/>
      <c r="C2" s="31"/>
      <c r="D2" s="31"/>
      <c r="E2" s="31"/>
      <c r="F2" s="31"/>
      <c r="G2" s="31"/>
      <c r="H2" s="31"/>
      <c r="I2" s="31"/>
      <c r="J2" s="31"/>
      <c r="K2" s="31"/>
      <c r="L2" s="31"/>
      <c r="M2" s="31"/>
      <c r="N2" s="31"/>
      <c r="O2" s="31"/>
      <c r="P2" s="31"/>
    </row>
    <row r="3" spans="2:16">
      <c r="B3" s="474"/>
      <c r="C3" s="474"/>
      <c r="D3" s="474"/>
      <c r="E3" s="474"/>
      <c r="F3" s="474"/>
      <c r="G3" s="474"/>
      <c r="H3" s="474"/>
      <c r="I3" s="474"/>
      <c r="J3" s="474"/>
      <c r="K3" s="474"/>
      <c r="L3" s="474"/>
      <c r="M3" s="474"/>
    </row>
    <row r="4" spans="2:16">
      <c r="B4" s="38"/>
      <c r="C4" s="38"/>
      <c r="D4" s="38"/>
      <c r="E4" s="38"/>
      <c r="F4" s="38"/>
      <c r="G4" s="38"/>
      <c r="H4" s="38"/>
      <c r="I4" s="38"/>
      <c r="J4" s="38"/>
      <c r="K4" s="38"/>
      <c r="L4" s="38"/>
      <c r="M4" s="38"/>
    </row>
    <row r="5" spans="2:16">
      <c r="B5" s="38"/>
      <c r="C5" s="38"/>
      <c r="D5" s="38"/>
      <c r="E5" s="38"/>
      <c r="F5" s="38"/>
      <c r="G5" s="38"/>
      <c r="H5" s="38"/>
      <c r="I5" s="38"/>
      <c r="J5" s="38"/>
      <c r="K5" s="38"/>
      <c r="L5" s="38"/>
      <c r="M5" s="38"/>
    </row>
    <row r="6" spans="2:16">
      <c r="B6" s="38"/>
      <c r="C6" s="38"/>
      <c r="D6" s="38"/>
      <c r="E6" s="38"/>
      <c r="F6" s="38"/>
      <c r="G6" s="38"/>
      <c r="H6" s="38"/>
      <c r="I6" s="38"/>
      <c r="J6" s="38"/>
      <c r="K6" s="38"/>
      <c r="L6" s="38"/>
      <c r="M6" s="38"/>
    </row>
    <row r="7" spans="2:16">
      <c r="B7" s="38"/>
      <c r="C7" s="38"/>
      <c r="D7" s="38"/>
      <c r="E7" s="38"/>
      <c r="F7" s="38"/>
      <c r="G7" s="38"/>
      <c r="H7" s="38"/>
      <c r="I7" s="38"/>
      <c r="J7" s="38"/>
      <c r="K7" s="38"/>
      <c r="L7" s="38"/>
      <c r="M7" s="38"/>
    </row>
    <row r="8" spans="2:16">
      <c r="B8" s="489" t="s">
        <v>333</v>
      </c>
      <c r="C8" s="489"/>
      <c r="D8" s="489"/>
      <c r="E8" s="489"/>
      <c r="F8" s="489"/>
      <c r="G8" s="489"/>
      <c r="H8" s="489"/>
      <c r="I8" s="489"/>
      <c r="J8" s="489"/>
      <c r="K8" s="489"/>
      <c r="L8" s="489"/>
      <c r="M8" s="489"/>
      <c r="N8" s="28"/>
    </row>
    <row r="9" spans="2:16">
      <c r="B9" s="490" t="s">
        <v>245</v>
      </c>
      <c r="C9" s="490"/>
      <c r="D9" s="490"/>
      <c r="E9" s="490"/>
      <c r="F9" s="490"/>
      <c r="G9" s="490"/>
      <c r="H9" s="490"/>
      <c r="I9" s="490"/>
      <c r="J9" s="490"/>
      <c r="K9" s="490"/>
      <c r="L9" s="490"/>
      <c r="M9" s="490"/>
    </row>
    <row r="10" spans="2:16">
      <c r="B10" s="486" t="s">
        <v>422</v>
      </c>
      <c r="C10" s="474"/>
      <c r="D10" s="474"/>
      <c r="E10" s="474"/>
      <c r="F10" s="474"/>
      <c r="G10" s="474"/>
      <c r="H10" s="474"/>
      <c r="I10" s="474"/>
      <c r="J10" s="474"/>
      <c r="K10" s="474"/>
      <c r="L10" s="474"/>
      <c r="M10" s="474"/>
    </row>
    <row r="11" spans="2:16">
      <c r="B11" s="486" t="s">
        <v>388</v>
      </c>
      <c r="C11" s="474"/>
      <c r="D11" s="474"/>
      <c r="E11" s="474"/>
      <c r="F11" s="474"/>
      <c r="G11" s="474"/>
      <c r="H11" s="474"/>
      <c r="I11" s="474"/>
      <c r="J11" s="474"/>
      <c r="K11" s="474"/>
      <c r="L11" s="474"/>
      <c r="M11" s="474"/>
    </row>
    <row r="12" spans="2:16">
      <c r="B12" s="32"/>
      <c r="C12" s="31"/>
      <c r="D12" s="31"/>
      <c r="E12" s="31"/>
      <c r="F12" s="31"/>
      <c r="G12" s="31"/>
      <c r="H12" s="31"/>
      <c r="I12" s="31"/>
      <c r="J12" s="31"/>
      <c r="K12" s="31"/>
      <c r="L12" s="31"/>
      <c r="M12" s="31"/>
    </row>
    <row r="13" spans="2:16" s="149" customFormat="1" ht="31.5" customHeight="1">
      <c r="B13" s="488" t="s">
        <v>43</v>
      </c>
      <c r="C13" s="488" t="s">
        <v>6</v>
      </c>
      <c r="D13" s="488"/>
      <c r="E13" s="488"/>
      <c r="F13" s="488" t="s">
        <v>239</v>
      </c>
      <c r="G13" s="488" t="s">
        <v>7</v>
      </c>
      <c r="H13" s="488"/>
      <c r="I13" s="488"/>
      <c r="J13" s="488" t="s">
        <v>108</v>
      </c>
      <c r="K13" s="488"/>
      <c r="L13" s="491" t="s">
        <v>13</v>
      </c>
      <c r="M13" s="491"/>
    </row>
    <row r="14" spans="2:16" s="149" customFormat="1" ht="30" customHeight="1">
      <c r="B14" s="488"/>
      <c r="C14" s="47" t="s">
        <v>102</v>
      </c>
      <c r="D14" s="47" t="s">
        <v>103</v>
      </c>
      <c r="E14" s="47" t="s">
        <v>104</v>
      </c>
      <c r="F14" s="488"/>
      <c r="G14" s="47" t="s">
        <v>105</v>
      </c>
      <c r="H14" s="47" t="s">
        <v>106</v>
      </c>
      <c r="I14" s="47" t="s">
        <v>107</v>
      </c>
      <c r="J14" s="47" t="s">
        <v>109</v>
      </c>
      <c r="K14" s="47" t="s">
        <v>110</v>
      </c>
      <c r="L14" s="160">
        <v>45199</v>
      </c>
      <c r="M14" s="160">
        <v>44926</v>
      </c>
    </row>
    <row r="15" spans="2:16" ht="30" customHeight="1">
      <c r="B15" s="157" t="s">
        <v>240</v>
      </c>
      <c r="C15" s="161">
        <v>0</v>
      </c>
      <c r="D15" s="161">
        <v>0</v>
      </c>
      <c r="E15" s="162">
        <v>0</v>
      </c>
      <c r="F15" s="161">
        <v>0</v>
      </c>
      <c r="G15" s="161">
        <v>0</v>
      </c>
      <c r="H15" s="161">
        <v>0</v>
      </c>
      <c r="I15" s="161">
        <v>0</v>
      </c>
      <c r="J15" s="161">
        <v>0</v>
      </c>
      <c r="K15" s="161">
        <v>0</v>
      </c>
      <c r="L15" s="163">
        <v>0</v>
      </c>
      <c r="M15" s="163">
        <v>0</v>
      </c>
      <c r="N15" s="150"/>
      <c r="O15" s="83"/>
    </row>
    <row r="16" spans="2:16" ht="30" customHeight="1">
      <c r="B16" s="158" t="s">
        <v>111</v>
      </c>
      <c r="C16" s="161"/>
      <c r="D16" s="161"/>
      <c r="E16" s="161"/>
      <c r="F16" s="161"/>
      <c r="G16" s="161"/>
      <c r="H16" s="161"/>
      <c r="I16" s="161"/>
      <c r="J16" s="161"/>
      <c r="K16" s="161"/>
      <c r="L16" s="163"/>
      <c r="M16" s="163"/>
      <c r="N16" s="151"/>
      <c r="P16" s="151"/>
    </row>
    <row r="17" spans="2:17" ht="30" customHeight="1">
      <c r="B17" s="159" t="s">
        <v>241</v>
      </c>
      <c r="C17" s="164">
        <v>50000000000</v>
      </c>
      <c r="D17" s="164">
        <v>-45000000000</v>
      </c>
      <c r="E17" s="164">
        <v>5000000000</v>
      </c>
      <c r="F17" s="161">
        <v>0</v>
      </c>
      <c r="G17" s="161">
        <v>0</v>
      </c>
      <c r="H17" s="161">
        <v>0</v>
      </c>
      <c r="I17" s="161">
        <v>0</v>
      </c>
      <c r="J17" s="161">
        <v>0</v>
      </c>
      <c r="K17" s="161">
        <v>0</v>
      </c>
      <c r="L17" s="163">
        <v>5000000000</v>
      </c>
      <c r="M17" s="163">
        <v>0</v>
      </c>
      <c r="N17" s="151"/>
      <c r="P17" s="151"/>
    </row>
    <row r="18" spans="2:17" ht="30" customHeight="1">
      <c r="B18" s="159" t="s">
        <v>239</v>
      </c>
      <c r="C18" s="161">
        <v>0</v>
      </c>
      <c r="D18" s="161">
        <v>0</v>
      </c>
      <c r="E18" s="161">
        <v>0</v>
      </c>
      <c r="F18" s="161">
        <v>0</v>
      </c>
      <c r="G18" s="161">
        <v>0</v>
      </c>
      <c r="H18" s="161">
        <v>0</v>
      </c>
      <c r="I18" s="161">
        <v>0</v>
      </c>
      <c r="J18" s="161">
        <v>0</v>
      </c>
      <c r="K18" s="161">
        <v>0</v>
      </c>
      <c r="L18" s="163">
        <v>0</v>
      </c>
      <c r="M18" s="163">
        <v>0</v>
      </c>
      <c r="N18" s="152"/>
      <c r="P18" s="153"/>
    </row>
    <row r="19" spans="2:17" ht="30" customHeight="1">
      <c r="B19" s="159" t="s">
        <v>255</v>
      </c>
      <c r="C19" s="161">
        <v>0</v>
      </c>
      <c r="D19" s="161">
        <v>0</v>
      </c>
      <c r="E19" s="162">
        <v>0</v>
      </c>
      <c r="F19" s="161">
        <v>0</v>
      </c>
      <c r="G19" s="161">
        <v>0</v>
      </c>
      <c r="H19" s="161">
        <v>0</v>
      </c>
      <c r="I19" s="161">
        <v>0</v>
      </c>
      <c r="J19" s="161">
        <v>0</v>
      </c>
      <c r="K19" s="161">
        <v>0</v>
      </c>
      <c r="L19" s="163">
        <v>0</v>
      </c>
      <c r="M19" s="163">
        <v>0</v>
      </c>
      <c r="N19" s="152"/>
      <c r="P19" s="153"/>
    </row>
    <row r="20" spans="2:17" ht="30" customHeight="1">
      <c r="B20" s="157" t="s">
        <v>44</v>
      </c>
      <c r="C20" s="161">
        <v>0</v>
      </c>
      <c r="D20" s="161"/>
      <c r="E20" s="161">
        <v>0</v>
      </c>
      <c r="F20" s="161">
        <v>0</v>
      </c>
      <c r="G20" s="161">
        <v>0</v>
      </c>
      <c r="H20" s="161">
        <v>0</v>
      </c>
      <c r="I20" s="161">
        <v>0</v>
      </c>
      <c r="J20" s="161">
        <v>0</v>
      </c>
      <c r="K20" s="161">
        <v>-74797693.390000015</v>
      </c>
      <c r="L20" s="161">
        <v>-74797693.390000015</v>
      </c>
      <c r="M20" s="163">
        <v>0</v>
      </c>
      <c r="N20" s="83"/>
      <c r="P20" s="153"/>
    </row>
    <row r="21" spans="2:17" ht="30" customHeight="1">
      <c r="B21" s="158" t="s">
        <v>592</v>
      </c>
      <c r="C21" s="161">
        <v>50000000000</v>
      </c>
      <c r="D21" s="161">
        <v>-45000000000</v>
      </c>
      <c r="E21" s="161">
        <v>5000000000</v>
      </c>
      <c r="F21" s="161">
        <v>0</v>
      </c>
      <c r="G21" s="161">
        <v>0</v>
      </c>
      <c r="H21" s="161">
        <v>0</v>
      </c>
      <c r="I21" s="161">
        <v>0</v>
      </c>
      <c r="J21" s="161">
        <v>0</v>
      </c>
      <c r="K21" s="161">
        <v>-74797693.390000015</v>
      </c>
      <c r="L21" s="163">
        <v>4925202306.6099997</v>
      </c>
      <c r="M21" s="163">
        <v>0</v>
      </c>
      <c r="N21" s="153"/>
      <c r="O21" s="154"/>
    </row>
    <row r="22" spans="2:17" ht="30" customHeight="1">
      <c r="B22" s="158" t="s">
        <v>593</v>
      </c>
      <c r="C22" s="161">
        <v>0</v>
      </c>
      <c r="D22" s="161">
        <v>0</v>
      </c>
      <c r="E22" s="161">
        <v>0</v>
      </c>
      <c r="F22" s="161">
        <v>0</v>
      </c>
      <c r="G22" s="161">
        <v>0</v>
      </c>
      <c r="H22" s="161">
        <v>0</v>
      </c>
      <c r="I22" s="161">
        <v>0</v>
      </c>
      <c r="J22" s="161">
        <v>0</v>
      </c>
      <c r="K22" s="161">
        <v>0</v>
      </c>
      <c r="L22" s="163">
        <v>0</v>
      </c>
      <c r="M22" s="163">
        <v>0</v>
      </c>
      <c r="N22" s="150"/>
      <c r="O22" s="151"/>
    </row>
    <row r="23" spans="2:17">
      <c r="E23" s="150"/>
      <c r="F23" s="155"/>
      <c r="G23" s="155"/>
      <c r="H23" s="155"/>
      <c r="Q23" s="156"/>
    </row>
    <row r="24" spans="2:17">
      <c r="B24" s="487" t="s">
        <v>417</v>
      </c>
      <c r="C24" s="487"/>
      <c r="D24" s="487"/>
      <c r="E24" s="487"/>
      <c r="F24" s="487"/>
      <c r="G24" s="487"/>
      <c r="H24" s="487"/>
      <c r="I24" s="487"/>
      <c r="J24" s="487"/>
      <c r="K24" s="487"/>
      <c r="L24" s="487"/>
      <c r="M24" s="487"/>
      <c r="Q24" s="156"/>
    </row>
    <row r="25" spans="2:17">
      <c r="Q25" s="156"/>
    </row>
    <row r="26" spans="2:17">
      <c r="Q26" s="156"/>
    </row>
    <row r="27" spans="2:17">
      <c r="Q27" s="156"/>
    </row>
    <row r="28" spans="2:17">
      <c r="Q28" s="156"/>
    </row>
    <row r="29" spans="2:17">
      <c r="Q29" s="156"/>
    </row>
    <row r="30" spans="2:17">
      <c r="Q30" s="156"/>
    </row>
    <row r="31" spans="2:17">
      <c r="L31" s="150"/>
      <c r="Q31" s="156"/>
    </row>
    <row r="32" spans="2:17">
      <c r="Q32" s="156"/>
    </row>
    <row r="33" spans="2:12">
      <c r="B33" s="90"/>
      <c r="D33" s="91"/>
      <c r="E33" s="91"/>
      <c r="F33" s="78"/>
      <c r="I33" s="91"/>
      <c r="J33" s="32"/>
      <c r="L33" s="93"/>
    </row>
    <row r="34" spans="2:12">
      <c r="B34" s="96"/>
      <c r="D34" s="97"/>
      <c r="E34" s="97"/>
      <c r="F34" s="89"/>
      <c r="I34" s="97"/>
      <c r="J34" s="32"/>
      <c r="L34" s="97"/>
    </row>
    <row r="77" spans="4:4">
      <c r="D77" s="36">
        <v>0</v>
      </c>
    </row>
  </sheetData>
  <customSheetViews>
    <customSheetView guid="{F3648BCD-1CED-4BBB-AE63-37BDB925883F}" scale="80" showGridLines="0">
      <pane ySplit="7" topLeftCell="A8" activePane="bottomLeft" state="frozen"/>
      <selection pane="bottomLeft" activeCell="N12" sqref="N12"/>
      <pageMargins left="0.75" right="0.75" top="1" bottom="1" header="0.5" footer="0.5"/>
      <pageSetup scale="47" orientation="portrait" r:id="rId1"/>
      <headerFooter alignWithMargins="0"/>
    </customSheetView>
    <customSheetView guid="{5FCC9217-B3E9-4B91-A943-5F21728EBEE9}" scale="80" showPageBreaks="1" showGridLines="0" printArea="1">
      <pane ySplit="7" topLeftCell="A47" activePane="bottomLeft" state="frozen"/>
      <selection pane="bottomLeft" activeCell="K71" sqref="K71"/>
      <pageMargins left="0.75" right="0.75" top="1" bottom="1" header="0.5" footer="0.5"/>
      <pageSetup scale="47" orientation="portrait" r:id="rId2"/>
      <headerFooter alignWithMargins="0"/>
    </customSheetView>
    <customSheetView guid="{7015FC6D-0680-4B00-AA0E-B83DA1D0B666}" scale="80" showPageBreaks="1" showGridLines="0" printArea="1">
      <pane ySplit="7" topLeftCell="A8" activePane="bottomLeft" state="frozen"/>
      <selection pane="bottomLeft" activeCell="I11" sqref="I9:I11"/>
      <pageMargins left="0.75" right="0.75" top="1" bottom="1" header="0.5" footer="0.5"/>
      <pageSetup scale="47" orientation="portrait" r:id="rId3"/>
      <headerFooter alignWithMargins="0"/>
    </customSheetView>
    <customSheetView guid="{B9F63820-5C32-455A-BC9D-0BE84D6B0867}" scale="80" showGridLines="0" state="hidden">
      <pane ySplit="7" topLeftCell="A8" activePane="bottomLeft" state="frozen"/>
      <selection pane="bottomLeft" sqref="A1:K15"/>
      <pageMargins left="0.75" right="0.75" top="1" bottom="1" header="0.5" footer="0.5"/>
      <pageSetup scale="47" orientation="portrait" r:id="rId4"/>
      <headerFooter alignWithMargins="0"/>
    </customSheetView>
  </customSheetViews>
  <mergeCells count="12">
    <mergeCell ref="B11:M11"/>
    <mergeCell ref="B3:M3"/>
    <mergeCell ref="B24:M24"/>
    <mergeCell ref="F13:F14"/>
    <mergeCell ref="B8:M8"/>
    <mergeCell ref="B9:M9"/>
    <mergeCell ref="B10:M10"/>
    <mergeCell ref="C13:E13"/>
    <mergeCell ref="G13:I13"/>
    <mergeCell ref="J13:K13"/>
    <mergeCell ref="L13:M13"/>
    <mergeCell ref="B13:B14"/>
  </mergeCells>
  <pageMargins left="0.25" right="0.25" top="0.75" bottom="0.75" header="0.3" footer="0.3"/>
  <pageSetup scale="47" orientation="portrait" r:id="rId5"/>
  <headerFooter alignWithMargins="0"/>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0000"/>
    <pageSetUpPr fitToPage="1"/>
  </sheetPr>
  <dimension ref="B1:T59"/>
  <sheetViews>
    <sheetView showGridLines="0" zoomScale="80" zoomScaleNormal="80" zoomScaleSheetLayoutView="90" workbookViewId="0">
      <pane ySplit="13" topLeftCell="A14" activePane="bottomLeft" state="frozen"/>
      <selection pane="bottomLeft" activeCell="J26" sqref="J26"/>
    </sheetView>
  </sheetViews>
  <sheetFormatPr baseColWidth="10" defaultColWidth="11.44140625" defaultRowHeight="14.4"/>
  <cols>
    <col min="1" max="1" width="1.88671875" style="68" customWidth="1"/>
    <col min="2" max="2" width="52.5546875" style="186" customWidth="1"/>
    <col min="3" max="3" width="17" style="186" bestFit="1" customWidth="1"/>
    <col min="4" max="4" width="10.44140625" style="186" customWidth="1"/>
    <col min="5" max="5" width="18.109375" style="186" customWidth="1"/>
    <col min="6" max="6" width="2.5546875" style="186" customWidth="1"/>
    <col min="7" max="7" width="19.77734375" style="229" customWidth="1"/>
    <col min="8" max="8" width="19.77734375" style="68" customWidth="1"/>
    <col min="9" max="9" width="5.109375" style="68" customWidth="1"/>
    <col min="10" max="10" width="17.21875" style="68" bestFit="1" customWidth="1"/>
    <col min="11" max="11" width="18.88671875" style="68" bestFit="1" customWidth="1"/>
    <col min="12" max="16384" width="11.44140625" style="68"/>
  </cols>
  <sheetData>
    <row r="1" spans="2:20" s="36" customFormat="1" ht="10.199999999999999" customHeight="1"/>
    <row r="2" spans="2:20" s="36" customFormat="1">
      <c r="B2" s="31"/>
      <c r="C2" s="31"/>
      <c r="D2" s="31"/>
      <c r="E2" s="31"/>
      <c r="F2" s="31"/>
      <c r="G2" s="31"/>
      <c r="H2" s="31"/>
      <c r="I2" s="31"/>
      <c r="J2" s="31"/>
      <c r="K2" s="31"/>
      <c r="L2" s="31"/>
      <c r="M2" s="31"/>
      <c r="N2" s="31"/>
      <c r="O2" s="31"/>
      <c r="P2" s="31"/>
      <c r="Q2" s="31"/>
      <c r="R2" s="31"/>
      <c r="S2" s="31"/>
      <c r="T2" s="31"/>
    </row>
    <row r="3" spans="2:20" s="36" customFormat="1">
      <c r="B3" s="31"/>
      <c r="C3" s="31"/>
      <c r="D3" s="31"/>
      <c r="E3" s="31"/>
      <c r="F3" s="31"/>
      <c r="G3" s="31"/>
      <c r="H3" s="31"/>
      <c r="I3" s="31"/>
      <c r="J3" s="31"/>
      <c r="K3" s="31"/>
      <c r="L3" s="31"/>
      <c r="M3" s="31"/>
      <c r="N3" s="31"/>
      <c r="O3" s="31"/>
      <c r="P3" s="31"/>
      <c r="Q3" s="31"/>
      <c r="R3" s="31"/>
      <c r="S3" s="31"/>
      <c r="T3" s="31"/>
    </row>
    <row r="4" spans="2:20" s="36" customFormat="1">
      <c r="B4" s="31"/>
      <c r="C4" s="31"/>
      <c r="D4" s="31"/>
      <c r="E4" s="31"/>
      <c r="F4" s="31"/>
      <c r="G4" s="31"/>
      <c r="H4" s="31"/>
      <c r="I4" s="31"/>
      <c r="J4" s="31"/>
      <c r="K4" s="31"/>
      <c r="L4" s="31"/>
      <c r="M4" s="31"/>
      <c r="N4" s="31"/>
      <c r="O4" s="31"/>
      <c r="P4" s="31"/>
      <c r="Q4" s="31"/>
      <c r="R4" s="31"/>
      <c r="S4" s="31"/>
      <c r="T4" s="31"/>
    </row>
    <row r="5" spans="2:20" s="36" customFormat="1">
      <c r="B5" s="31"/>
      <c r="C5" s="31"/>
      <c r="D5" s="31"/>
      <c r="E5" s="31"/>
      <c r="F5" s="31"/>
      <c r="G5" s="31"/>
      <c r="H5" s="31"/>
      <c r="I5" s="31"/>
      <c r="J5" s="31"/>
      <c r="K5" s="31"/>
      <c r="L5" s="31"/>
      <c r="M5" s="31"/>
      <c r="N5" s="31"/>
      <c r="O5" s="31"/>
      <c r="P5" s="31"/>
      <c r="Q5" s="31"/>
      <c r="R5" s="31"/>
      <c r="S5" s="31"/>
      <c r="T5" s="31"/>
    </row>
    <row r="6" spans="2:20" s="36" customFormat="1">
      <c r="B6" s="31"/>
      <c r="C6" s="31"/>
      <c r="D6" s="31"/>
      <c r="E6" s="31"/>
      <c r="F6" s="31"/>
      <c r="G6" s="31"/>
      <c r="H6" s="31"/>
      <c r="I6" s="31"/>
      <c r="J6" s="31"/>
      <c r="K6" s="31"/>
      <c r="L6" s="31"/>
      <c r="M6" s="31"/>
      <c r="N6" s="31"/>
      <c r="O6" s="31"/>
      <c r="P6" s="31"/>
      <c r="Q6" s="31"/>
      <c r="R6" s="31"/>
      <c r="S6" s="31"/>
      <c r="T6" s="31"/>
    </row>
    <row r="7" spans="2:20" s="36" customFormat="1">
      <c r="B7" s="31"/>
      <c r="C7" s="31"/>
      <c r="D7" s="31"/>
      <c r="E7" s="31"/>
      <c r="F7" s="31"/>
      <c r="G7" s="31"/>
      <c r="H7" s="31"/>
      <c r="I7" s="31"/>
      <c r="J7" s="31"/>
      <c r="K7" s="31"/>
      <c r="L7" s="31"/>
      <c r="M7" s="31"/>
      <c r="N7" s="31"/>
      <c r="O7" s="31"/>
      <c r="P7" s="31"/>
      <c r="Q7" s="31"/>
      <c r="R7" s="31"/>
      <c r="S7" s="31"/>
      <c r="T7" s="31"/>
    </row>
    <row r="8" spans="2:20">
      <c r="B8" s="102" t="s">
        <v>333</v>
      </c>
      <c r="C8" s="102"/>
      <c r="D8" s="102"/>
      <c r="E8" s="102"/>
      <c r="F8" s="102"/>
      <c r="G8" s="102"/>
      <c r="H8" s="230"/>
      <c r="I8" s="211"/>
    </row>
    <row r="9" spans="2:20">
      <c r="B9" s="102" t="s">
        <v>162</v>
      </c>
      <c r="C9" s="102"/>
      <c r="D9" s="102"/>
      <c r="E9" s="102"/>
      <c r="F9" s="102"/>
      <c r="G9" s="102"/>
      <c r="H9" s="230"/>
      <c r="I9" s="211"/>
    </row>
    <row r="10" spans="2:20">
      <c r="B10" s="102" t="s">
        <v>423</v>
      </c>
      <c r="C10" s="102"/>
      <c r="D10" s="102"/>
      <c r="E10" s="102"/>
      <c r="F10" s="102"/>
      <c r="G10" s="102"/>
      <c r="H10" s="230"/>
      <c r="I10" s="211"/>
    </row>
    <row r="11" spans="2:20">
      <c r="B11" s="102" t="s">
        <v>388</v>
      </c>
      <c r="C11" s="102"/>
      <c r="D11" s="102"/>
      <c r="E11" s="102"/>
      <c r="F11" s="102"/>
      <c r="G11" s="102"/>
      <c r="H11" s="230"/>
      <c r="I11" s="211"/>
    </row>
    <row r="12" spans="2:20">
      <c r="B12" s="100"/>
      <c r="C12" s="100"/>
      <c r="D12" s="100"/>
      <c r="E12" s="100"/>
      <c r="F12" s="100"/>
      <c r="G12" s="100"/>
      <c r="H12" s="211"/>
      <c r="I12" s="211"/>
    </row>
    <row r="13" spans="2:20" ht="37.799999999999997" customHeight="1">
      <c r="B13" s="231"/>
      <c r="C13" s="232"/>
      <c r="D13" s="232"/>
      <c r="E13" s="233"/>
      <c r="F13" s="233"/>
      <c r="G13" s="104">
        <v>45199</v>
      </c>
      <c r="H13" s="104">
        <v>44834</v>
      </c>
    </row>
    <row r="14" spans="2:20" ht="31.5" customHeight="1">
      <c r="B14" s="494" t="s">
        <v>45</v>
      </c>
      <c r="C14" s="495"/>
      <c r="D14" s="495"/>
      <c r="E14" s="212"/>
      <c r="F14" s="212"/>
      <c r="G14" s="241"/>
      <c r="H14" s="242"/>
    </row>
    <row r="15" spans="2:20" s="40" customFormat="1">
      <c r="B15" s="234" t="s">
        <v>112</v>
      </c>
      <c r="C15" s="213"/>
      <c r="D15" s="213"/>
      <c r="E15" s="214"/>
      <c r="F15" s="214"/>
      <c r="G15" s="243">
        <v>19780090.109999999</v>
      </c>
      <c r="H15" s="243">
        <v>0</v>
      </c>
    </row>
    <row r="16" spans="2:20" s="40" customFormat="1">
      <c r="B16" s="234" t="s">
        <v>46</v>
      </c>
      <c r="C16" s="213"/>
      <c r="D16" s="213"/>
      <c r="E16" s="214"/>
      <c r="F16" s="214"/>
      <c r="G16" s="243">
        <v>-74816854</v>
      </c>
      <c r="H16" s="243">
        <v>0</v>
      </c>
    </row>
    <row r="17" spans="2:9" s="40" customFormat="1" ht="31.5" customHeight="1">
      <c r="B17" s="492" t="s">
        <v>47</v>
      </c>
      <c r="C17" s="493"/>
      <c r="D17" s="493"/>
      <c r="E17" s="215"/>
      <c r="F17" s="215"/>
      <c r="G17" s="244">
        <v>-55036763.890000001</v>
      </c>
      <c r="H17" s="244">
        <v>0</v>
      </c>
    </row>
    <row r="18" spans="2:9" s="40" customFormat="1">
      <c r="B18" s="235" t="s">
        <v>113</v>
      </c>
      <c r="C18" s="216"/>
      <c r="D18" s="216"/>
      <c r="E18" s="215"/>
      <c r="F18" s="215"/>
      <c r="G18" s="244">
        <v>0</v>
      </c>
      <c r="H18" s="244">
        <v>0</v>
      </c>
    </row>
    <row r="19" spans="2:9" s="40" customFormat="1">
      <c r="B19" s="234" t="s">
        <v>114</v>
      </c>
      <c r="C19" s="213"/>
      <c r="D19" s="216"/>
      <c r="E19" s="215"/>
      <c r="F19" s="215"/>
      <c r="G19" s="244">
        <v>0</v>
      </c>
      <c r="H19" s="244">
        <v>0</v>
      </c>
    </row>
    <row r="20" spans="2:9" s="40" customFormat="1">
      <c r="B20" s="235" t="s">
        <v>115</v>
      </c>
      <c r="C20" s="216"/>
      <c r="D20" s="216"/>
      <c r="E20" s="215"/>
      <c r="F20" s="215"/>
      <c r="G20" s="244">
        <v>-612314865.54000008</v>
      </c>
      <c r="H20" s="244">
        <v>0</v>
      </c>
    </row>
    <row r="21" spans="2:9" s="40" customFormat="1">
      <c r="B21" s="234" t="s">
        <v>48</v>
      </c>
      <c r="C21" s="213"/>
      <c r="D21" s="216"/>
      <c r="E21" s="214"/>
      <c r="F21" s="214"/>
      <c r="G21" s="243">
        <v>-612314865.54000008</v>
      </c>
      <c r="H21" s="243">
        <v>0</v>
      </c>
      <c r="I21" s="217"/>
    </row>
    <row r="22" spans="2:9" s="40" customFormat="1">
      <c r="B22" s="492" t="s">
        <v>116</v>
      </c>
      <c r="C22" s="493"/>
      <c r="D22" s="493"/>
      <c r="E22" s="215"/>
      <c r="F22" s="215"/>
      <c r="G22" s="244">
        <v>-667351629.43000007</v>
      </c>
      <c r="H22" s="244">
        <v>0</v>
      </c>
      <c r="I22" s="217"/>
    </row>
    <row r="23" spans="2:9" s="40" customFormat="1">
      <c r="B23" s="234" t="s">
        <v>61</v>
      </c>
      <c r="C23" s="213"/>
      <c r="D23" s="216"/>
      <c r="E23" s="214"/>
      <c r="F23" s="214"/>
      <c r="G23" s="243">
        <v>0</v>
      </c>
      <c r="H23" s="243">
        <v>0</v>
      </c>
      <c r="I23" s="217"/>
    </row>
    <row r="24" spans="2:9" s="40" customFormat="1">
      <c r="B24" s="235" t="s">
        <v>49</v>
      </c>
      <c r="C24" s="216"/>
      <c r="D24" s="216"/>
      <c r="E24" s="215"/>
      <c r="F24" s="215"/>
      <c r="G24" s="244">
        <v>-667351629.43000007</v>
      </c>
      <c r="H24" s="244">
        <v>0</v>
      </c>
      <c r="I24" s="217"/>
    </row>
    <row r="25" spans="2:9" s="40" customFormat="1">
      <c r="B25" s="235"/>
      <c r="C25" s="216"/>
      <c r="D25" s="216"/>
      <c r="E25" s="215"/>
      <c r="F25" s="215"/>
      <c r="G25" s="244"/>
      <c r="H25" s="244"/>
      <c r="I25" s="217"/>
    </row>
    <row r="26" spans="2:9" s="40" customFormat="1" ht="31.5" customHeight="1">
      <c r="B26" s="494" t="s">
        <v>50</v>
      </c>
      <c r="C26" s="495"/>
      <c r="D26" s="495"/>
      <c r="E26" s="218"/>
      <c r="F26" s="218"/>
      <c r="G26" s="245"/>
      <c r="H26" s="245"/>
      <c r="I26" s="217"/>
    </row>
    <row r="27" spans="2:9" s="40" customFormat="1">
      <c r="B27" s="236" t="s">
        <v>117</v>
      </c>
      <c r="C27" s="219"/>
      <c r="D27" s="216"/>
      <c r="E27" s="214"/>
      <c r="F27" s="214"/>
      <c r="G27" s="243">
        <v>-1003000000</v>
      </c>
      <c r="H27" s="243">
        <v>0</v>
      </c>
      <c r="I27" s="217"/>
    </row>
    <row r="28" spans="2:9" s="40" customFormat="1">
      <c r="B28" s="236" t="s">
        <v>118</v>
      </c>
      <c r="C28" s="219"/>
      <c r="D28" s="216"/>
      <c r="E28" s="214"/>
      <c r="F28" s="214"/>
      <c r="G28" s="243">
        <v>0</v>
      </c>
      <c r="H28" s="243">
        <v>0</v>
      </c>
      <c r="I28" s="217"/>
    </row>
    <row r="29" spans="2:9" s="40" customFormat="1">
      <c r="B29" s="236" t="s">
        <v>119</v>
      </c>
      <c r="C29" s="219"/>
      <c r="D29" s="216"/>
      <c r="E29" s="214"/>
      <c r="F29" s="214"/>
      <c r="G29" s="243">
        <v>0</v>
      </c>
      <c r="H29" s="243">
        <v>0</v>
      </c>
      <c r="I29" s="217"/>
    </row>
    <row r="30" spans="2:9" s="40" customFormat="1">
      <c r="B30" s="234" t="s">
        <v>289</v>
      </c>
      <c r="C30" s="213"/>
      <c r="D30" s="213"/>
      <c r="E30" s="214"/>
      <c r="F30" s="214"/>
      <c r="G30" s="243">
        <v>-127004938.15000001</v>
      </c>
      <c r="H30" s="243">
        <v>0</v>
      </c>
      <c r="I30" s="217"/>
    </row>
    <row r="31" spans="2:9" s="40" customFormat="1">
      <c r="B31" s="497" t="s">
        <v>120</v>
      </c>
      <c r="C31" s="498"/>
      <c r="D31" s="498"/>
      <c r="E31" s="214"/>
      <c r="F31" s="214"/>
      <c r="G31" s="243">
        <v>-2638292531.0300002</v>
      </c>
      <c r="H31" s="243">
        <v>0</v>
      </c>
      <c r="I31" s="217"/>
    </row>
    <row r="32" spans="2:9" s="40" customFormat="1">
      <c r="B32" s="234" t="s">
        <v>121</v>
      </c>
      <c r="C32" s="213"/>
      <c r="D32" s="213"/>
      <c r="E32" s="214"/>
      <c r="F32" s="214"/>
      <c r="G32" s="243">
        <v>-3231368.49</v>
      </c>
      <c r="H32" s="243">
        <v>0</v>
      </c>
    </row>
    <row r="33" spans="2:12" s="40" customFormat="1" ht="15.6" customHeight="1">
      <c r="B33" s="234" t="s">
        <v>51</v>
      </c>
      <c r="C33" s="213"/>
      <c r="D33" s="213"/>
      <c r="E33" s="214"/>
      <c r="F33" s="214"/>
      <c r="G33" s="243">
        <v>0</v>
      </c>
      <c r="H33" s="243">
        <v>0</v>
      </c>
    </row>
    <row r="34" spans="2:12" s="40" customFormat="1">
      <c r="B34" s="234" t="s">
        <v>122</v>
      </c>
      <c r="C34" s="213"/>
      <c r="D34" s="213"/>
      <c r="E34" s="214"/>
      <c r="F34" s="214"/>
      <c r="G34" s="243">
        <v>0</v>
      </c>
      <c r="H34" s="243">
        <v>0</v>
      </c>
    </row>
    <row r="35" spans="2:12" s="40" customFormat="1">
      <c r="B35" s="237" t="s">
        <v>123</v>
      </c>
      <c r="C35" s="216"/>
      <c r="D35" s="216"/>
      <c r="E35" s="215"/>
      <c r="F35" s="215"/>
      <c r="G35" s="244">
        <v>-3771528837.6700001</v>
      </c>
      <c r="H35" s="244">
        <v>0</v>
      </c>
    </row>
    <row r="36" spans="2:12" s="40" customFormat="1" ht="7.5" customHeight="1">
      <c r="B36" s="235"/>
      <c r="C36" s="216"/>
      <c r="D36" s="216"/>
      <c r="E36" s="214"/>
      <c r="F36" s="214"/>
      <c r="G36" s="243"/>
      <c r="H36" s="243"/>
    </row>
    <row r="37" spans="2:12" s="40" customFormat="1" ht="31.5" customHeight="1">
      <c r="B37" s="494" t="s">
        <v>52</v>
      </c>
      <c r="C37" s="495"/>
      <c r="D37" s="495"/>
      <c r="E37" s="214"/>
      <c r="F37" s="214"/>
      <c r="G37" s="243"/>
      <c r="H37" s="243"/>
    </row>
    <row r="38" spans="2:12" s="40" customFormat="1">
      <c r="B38" s="234" t="s">
        <v>124</v>
      </c>
      <c r="C38" s="213"/>
      <c r="D38" s="213"/>
      <c r="E38" s="214"/>
      <c r="F38" s="214"/>
      <c r="G38" s="243">
        <v>5000000000</v>
      </c>
      <c r="H38" s="243">
        <v>0</v>
      </c>
    </row>
    <row r="39" spans="2:12" s="40" customFormat="1">
      <c r="B39" s="234" t="s">
        <v>53</v>
      </c>
      <c r="C39" s="213"/>
      <c r="D39" s="213"/>
      <c r="E39" s="214"/>
      <c r="F39" s="214"/>
      <c r="G39" s="243">
        <v>-14888457.609999217</v>
      </c>
      <c r="H39" s="243">
        <v>0</v>
      </c>
    </row>
    <row r="40" spans="2:12" s="40" customFormat="1">
      <c r="B40" s="234" t="s">
        <v>125</v>
      </c>
      <c r="C40" s="213"/>
      <c r="D40" s="213"/>
      <c r="E40" s="214"/>
      <c r="F40" s="214"/>
      <c r="G40" s="243">
        <v>0</v>
      </c>
      <c r="H40" s="243">
        <v>0</v>
      </c>
      <c r="I40" s="220"/>
    </row>
    <row r="41" spans="2:12" s="40" customFormat="1">
      <c r="B41" s="234" t="s">
        <v>60</v>
      </c>
      <c r="C41" s="213"/>
      <c r="D41" s="213"/>
      <c r="E41" s="214"/>
      <c r="F41" s="214"/>
      <c r="G41" s="243">
        <v>-2976491.53</v>
      </c>
      <c r="H41" s="243">
        <v>0</v>
      </c>
      <c r="I41" s="221"/>
    </row>
    <row r="42" spans="2:12" s="40" customFormat="1">
      <c r="B42" s="235" t="s">
        <v>54</v>
      </c>
      <c r="C42" s="216"/>
      <c r="D42" s="216"/>
      <c r="E42" s="215"/>
      <c r="F42" s="215"/>
      <c r="G42" s="244">
        <v>4982135050.8600006</v>
      </c>
      <c r="H42" s="244">
        <v>0</v>
      </c>
      <c r="I42" s="221"/>
      <c r="J42" s="149"/>
      <c r="K42" s="149"/>
      <c r="L42" s="149"/>
    </row>
    <row r="43" spans="2:12" s="40" customFormat="1" ht="9.6" customHeight="1">
      <c r="B43" s="235"/>
      <c r="C43" s="216"/>
      <c r="D43" s="216"/>
      <c r="E43" s="215"/>
      <c r="F43" s="215"/>
      <c r="G43" s="244"/>
      <c r="H43" s="245"/>
      <c r="I43" s="221"/>
      <c r="J43" s="149"/>
      <c r="K43" s="149"/>
      <c r="L43" s="149"/>
    </row>
    <row r="44" spans="2:12" s="40" customFormat="1">
      <c r="B44" s="234" t="s">
        <v>170</v>
      </c>
      <c r="C44" s="213"/>
      <c r="D44" s="213"/>
      <c r="E44" s="214"/>
      <c r="F44" s="214"/>
      <c r="G44" s="243">
        <v>13263520.58</v>
      </c>
      <c r="H44" s="243">
        <v>0</v>
      </c>
      <c r="I44" s="221"/>
    </row>
    <row r="45" spans="2:12" s="40" customFormat="1" ht="9" customHeight="1">
      <c r="B45" s="234"/>
      <c r="C45" s="213"/>
      <c r="D45" s="213"/>
      <c r="E45" s="214"/>
      <c r="F45" s="214"/>
      <c r="G45" s="243"/>
      <c r="H45" s="243"/>
      <c r="I45" s="221"/>
    </row>
    <row r="46" spans="2:12" s="40" customFormat="1">
      <c r="B46" s="492" t="s">
        <v>55</v>
      </c>
      <c r="C46" s="493"/>
      <c r="D46" s="493"/>
      <c r="E46" s="215"/>
      <c r="F46" s="215"/>
      <c r="G46" s="244">
        <v>556518104.34000027</v>
      </c>
      <c r="H46" s="244">
        <v>0</v>
      </c>
      <c r="J46" s="149"/>
      <c r="K46" s="149"/>
      <c r="L46" s="149"/>
    </row>
    <row r="47" spans="2:12" s="40" customFormat="1">
      <c r="B47" s="235" t="s">
        <v>56</v>
      </c>
      <c r="C47" s="216"/>
      <c r="D47" s="216"/>
      <c r="E47" s="214"/>
      <c r="F47" s="214"/>
      <c r="G47" s="243">
        <v>0</v>
      </c>
      <c r="H47" s="243">
        <v>0</v>
      </c>
      <c r="J47" s="149"/>
      <c r="K47" s="149"/>
      <c r="L47" s="149"/>
    </row>
    <row r="48" spans="2:12" s="40" customFormat="1">
      <c r="B48" s="238" t="s">
        <v>274</v>
      </c>
      <c r="C48" s="239"/>
      <c r="D48" s="239"/>
      <c r="E48" s="240"/>
      <c r="F48" s="240"/>
      <c r="G48" s="246">
        <v>556518104.34000027</v>
      </c>
      <c r="H48" s="246">
        <v>0</v>
      </c>
      <c r="J48" s="222"/>
      <c r="K48" s="222"/>
      <c r="L48" s="149"/>
    </row>
    <row r="49" spans="2:12" s="40" customFormat="1">
      <c r="B49" s="216"/>
      <c r="C49" s="216"/>
      <c r="D49" s="216"/>
      <c r="E49" s="223"/>
      <c r="F49" s="223"/>
      <c r="G49" s="223"/>
      <c r="H49" s="223"/>
      <c r="J49" s="224"/>
      <c r="L49" s="149"/>
    </row>
    <row r="50" spans="2:12" s="40" customFormat="1">
      <c r="B50" s="225"/>
      <c r="H50" s="224"/>
      <c r="J50" s="149"/>
    </row>
    <row r="51" spans="2:12" s="40" customFormat="1" ht="9" customHeight="1">
      <c r="B51" s="225"/>
      <c r="H51" s="224"/>
      <c r="J51" s="149"/>
    </row>
    <row r="52" spans="2:12" s="40" customFormat="1">
      <c r="B52" s="496" t="s">
        <v>417</v>
      </c>
      <c r="C52" s="496"/>
      <c r="D52" s="496"/>
      <c r="E52" s="496"/>
      <c r="F52" s="496"/>
      <c r="G52" s="496"/>
      <c r="H52" s="227"/>
      <c r="I52" s="227"/>
      <c r="J52" s="149"/>
    </row>
    <row r="53" spans="2:12" s="40" customFormat="1">
      <c r="B53" s="226"/>
      <c r="C53" s="226"/>
      <c r="D53" s="226"/>
      <c r="E53" s="226"/>
      <c r="F53" s="226"/>
      <c r="G53" s="226"/>
      <c r="H53" s="227"/>
      <c r="I53" s="227"/>
      <c r="J53" s="149"/>
    </row>
    <row r="54" spans="2:12" s="40" customFormat="1">
      <c r="B54" s="226"/>
      <c r="C54" s="226"/>
      <c r="D54" s="226"/>
      <c r="E54" s="226"/>
      <c r="F54" s="226"/>
      <c r="G54" s="226"/>
      <c r="H54" s="227"/>
      <c r="I54" s="227"/>
      <c r="J54" s="149"/>
    </row>
    <row r="55" spans="2:12">
      <c r="E55" s="68"/>
      <c r="F55" s="68"/>
      <c r="G55" s="68"/>
      <c r="H55" s="174"/>
      <c r="I55" s="174"/>
      <c r="J55" s="174"/>
    </row>
    <row r="56" spans="2:12">
      <c r="E56" s="228"/>
      <c r="F56" s="228"/>
      <c r="G56" s="68"/>
      <c r="H56" s="40"/>
    </row>
    <row r="57" spans="2:12">
      <c r="E57" s="68"/>
      <c r="F57" s="68"/>
      <c r="G57" s="68"/>
      <c r="H57" s="40"/>
    </row>
    <row r="58" spans="2:12">
      <c r="B58" s="90"/>
      <c r="C58" s="91"/>
      <c r="D58" s="91"/>
      <c r="E58" s="91"/>
      <c r="F58" s="92"/>
      <c r="G58" s="68"/>
      <c r="H58" s="40"/>
    </row>
    <row r="59" spans="2:12">
      <c r="B59" s="96"/>
      <c r="C59" s="97"/>
      <c r="D59" s="97"/>
      <c r="E59" s="97"/>
      <c r="F59" s="89"/>
      <c r="G59" s="68"/>
      <c r="H59" s="40"/>
    </row>
  </sheetData>
  <customSheetViews>
    <customSheetView guid="{F3648BCD-1CED-4BBB-AE63-37BDB925883F}" scale="80" showGridLines="0" fitToPage="1" hiddenRows="1">
      <pane ySplit="7" topLeftCell="A25" activePane="bottomLeft" state="frozen"/>
      <selection pane="bottomLeft" activeCell="B2" sqref="B2:G44"/>
      <pageMargins left="0.7" right="0.7" top="0.75" bottom="0.75" header="0.3" footer="0.3"/>
      <pageSetup paperSize="9" scale="71" fitToHeight="0" orientation="portrait" r:id="rId1"/>
    </customSheetView>
    <customSheetView guid="{5FCC9217-B3E9-4B91-A943-5F21728EBEE9}" scale="80" showPageBreaks="1" showGridLines="0" fitToPage="1" printArea="1" hiddenRows="1">
      <pane ySplit="7" topLeftCell="A33" activePane="bottomLeft" state="frozen"/>
      <selection pane="bottomLeft" activeCell="B7" sqref="B7:F42"/>
      <pageMargins left="0.7" right="0.7" top="0.75" bottom="0.75" header="0.3" footer="0.3"/>
      <pageSetup paperSize="9" scale="71" fitToHeight="0" orientation="portrait" r:id="rId2"/>
    </customSheetView>
    <customSheetView guid="{7015FC6D-0680-4B00-AA0E-B83DA1D0B666}" scale="80" showPageBreaks="1" showGridLines="0" fitToPage="1" printArea="1" hiddenRows="1">
      <pane ySplit="7" topLeftCell="A25" activePane="bottomLeft" state="frozen"/>
      <selection pane="bottomLeft" activeCell="B2" sqref="B2:G44"/>
      <pageMargins left="0.7" right="0.7" top="0.75" bottom="0.75" header="0.3" footer="0.3"/>
      <pageSetup paperSize="9" scale="71" fitToHeight="0" orientation="portrait" r:id="rId3"/>
    </customSheetView>
    <customSheetView guid="{B9F63820-5C32-455A-BC9D-0BE84D6B0867}" scale="80" showGridLines="0" fitToPage="1" hiddenRows="1" state="hidden">
      <pane ySplit="7" topLeftCell="A25" activePane="bottomLeft" state="frozen"/>
      <selection pane="bottomLeft" activeCell="B2" sqref="B2:G44"/>
      <pageMargins left="0.7" right="0.7" top="0.75" bottom="0.75" header="0.3" footer="0.3"/>
      <pageSetup paperSize="9" scale="71" fitToHeight="0" orientation="portrait" r:id="rId4"/>
    </customSheetView>
  </customSheetViews>
  <mergeCells count="8">
    <mergeCell ref="B46:D46"/>
    <mergeCell ref="B14:D14"/>
    <mergeCell ref="B52:G52"/>
    <mergeCell ref="B17:D17"/>
    <mergeCell ref="B22:D22"/>
    <mergeCell ref="B31:D31"/>
    <mergeCell ref="B37:D37"/>
    <mergeCell ref="B26:D26"/>
  </mergeCells>
  <pageMargins left="0.7" right="0.7" top="0.75" bottom="0.75" header="0.3" footer="0.3"/>
  <pageSetup paperSize="9" scale="30" fitToHeight="0"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038AD-AF20-48DF-9B60-A9809B0AB733}">
  <sheetPr>
    <tabColor rgb="FFFFC000"/>
  </sheetPr>
  <dimension ref="A1:AM201"/>
  <sheetViews>
    <sheetView zoomScale="90" zoomScaleNormal="90" workbookViewId="0">
      <pane xSplit="7" ySplit="3" topLeftCell="Q190" activePane="bottomRight" state="frozen"/>
      <selection pane="topRight" activeCell="H1" sqref="H1"/>
      <selection pane="bottomLeft" activeCell="A4" sqref="A4"/>
      <selection pane="bottomRight" activeCell="Q59" sqref="Q59"/>
    </sheetView>
  </sheetViews>
  <sheetFormatPr baseColWidth="10" defaultColWidth="9.109375" defaultRowHeight="15" customHeight="1" outlineLevelCol="1"/>
  <cols>
    <col min="1" max="1" width="10.33203125" bestFit="1" customWidth="1"/>
    <col min="2" max="2" width="40.44140625" bestFit="1" customWidth="1"/>
    <col min="3" max="3" width="17.5546875" bestFit="1" customWidth="1"/>
    <col min="4" max="5" width="16.88671875" hidden="1" customWidth="1" outlineLevel="1"/>
    <col min="6" max="6" width="17.5546875" style="420" hidden="1" customWidth="1" outlineLevel="1"/>
    <col min="7" max="7" width="17.88671875" style="420" customWidth="1" collapsed="1"/>
    <col min="8" max="8" width="19.6640625" customWidth="1"/>
    <col min="9" max="9" width="16" bestFit="1" customWidth="1"/>
    <col min="10" max="10" width="16.6640625" bestFit="1" customWidth="1"/>
    <col min="11" max="11" width="13.33203125" bestFit="1" customWidth="1"/>
    <col min="12" max="12" width="16.44140625" bestFit="1" customWidth="1"/>
    <col min="13" max="13" width="15.44140625" bestFit="1" customWidth="1"/>
    <col min="14" max="18" width="15.5546875" customWidth="1"/>
    <col min="19" max="19" width="15.44140625" bestFit="1" customWidth="1"/>
    <col min="20" max="20" width="15.5546875" customWidth="1"/>
    <col min="21" max="21" width="16.109375" bestFit="1" customWidth="1"/>
    <col min="22" max="22" width="13.6640625" bestFit="1" customWidth="1"/>
    <col min="23" max="23" width="12.44140625" bestFit="1" customWidth="1"/>
    <col min="24" max="24" width="14.88671875" bestFit="1" customWidth="1"/>
    <col min="25" max="25" width="17.6640625" bestFit="1" customWidth="1"/>
    <col min="26" max="26" width="17.5546875" bestFit="1" customWidth="1"/>
    <col min="27" max="27" width="15.88671875" bestFit="1" customWidth="1"/>
    <col min="262" max="262" width="33.6640625" customWidth="1"/>
    <col min="263" max="263" width="16" customWidth="1"/>
    <col min="264" max="265" width="15" bestFit="1" customWidth="1"/>
    <col min="266" max="266" width="16.5546875" bestFit="1" customWidth="1"/>
    <col min="267" max="267" width="12.5546875" customWidth="1"/>
    <col min="268" max="268" width="17.5546875" bestFit="1" customWidth="1"/>
    <col min="269" max="270" width="18.109375" bestFit="1" customWidth="1"/>
    <col min="271" max="271" width="12.88671875" bestFit="1" customWidth="1"/>
    <col min="272" max="273" width="16.5546875" bestFit="1" customWidth="1"/>
    <col min="274" max="275" width="13.109375" bestFit="1" customWidth="1"/>
    <col min="276" max="276" width="15.5546875" bestFit="1" customWidth="1"/>
    <col min="277" max="277" width="13.6640625" bestFit="1" customWidth="1"/>
    <col min="278" max="280" width="12.33203125" bestFit="1" customWidth="1"/>
    <col min="281" max="281" width="17.5546875" bestFit="1" customWidth="1"/>
    <col min="282" max="282" width="12.33203125" bestFit="1" customWidth="1"/>
    <col min="283" max="283" width="13.44140625" bestFit="1" customWidth="1"/>
    <col min="518" max="518" width="33.6640625" customWidth="1"/>
    <col min="519" max="519" width="16" customWidth="1"/>
    <col min="520" max="521" width="15" bestFit="1" customWidth="1"/>
    <col min="522" max="522" width="16.5546875" bestFit="1" customWidth="1"/>
    <col min="523" max="523" width="12.5546875" customWidth="1"/>
    <col min="524" max="524" width="17.5546875" bestFit="1" customWidth="1"/>
    <col min="525" max="526" width="18.109375" bestFit="1" customWidth="1"/>
    <col min="527" max="527" width="12.88671875" bestFit="1" customWidth="1"/>
    <col min="528" max="529" width="16.5546875" bestFit="1" customWidth="1"/>
    <col min="530" max="531" width="13.109375" bestFit="1" customWidth="1"/>
    <col min="532" max="532" width="15.5546875" bestFit="1" customWidth="1"/>
    <col min="533" max="533" width="13.6640625" bestFit="1" customWidth="1"/>
    <col min="534" max="536" width="12.33203125" bestFit="1" customWidth="1"/>
    <col min="537" max="537" width="17.5546875" bestFit="1" customWidth="1"/>
    <col min="538" max="538" width="12.33203125" bestFit="1" customWidth="1"/>
    <col min="539" max="539" width="13.44140625" bestFit="1" customWidth="1"/>
    <col min="774" max="774" width="33.6640625" customWidth="1"/>
    <col min="775" max="775" width="16" customWidth="1"/>
    <col min="776" max="777" width="15" bestFit="1" customWidth="1"/>
    <col min="778" max="778" width="16.5546875" bestFit="1" customWidth="1"/>
    <col min="779" max="779" width="12.5546875" customWidth="1"/>
    <col min="780" max="780" width="17.5546875" bestFit="1" customWidth="1"/>
    <col min="781" max="782" width="18.109375" bestFit="1" customWidth="1"/>
    <col min="783" max="783" width="12.88671875" bestFit="1" customWidth="1"/>
    <col min="784" max="785" width="16.5546875" bestFit="1" customWidth="1"/>
    <col min="786" max="787" width="13.109375" bestFit="1" customWidth="1"/>
    <col min="788" max="788" width="15.5546875" bestFit="1" customWidth="1"/>
    <col min="789" max="789" width="13.6640625" bestFit="1" customWidth="1"/>
    <col min="790" max="792" width="12.33203125" bestFit="1" customWidth="1"/>
    <col min="793" max="793" width="17.5546875" bestFit="1" customWidth="1"/>
    <col min="794" max="794" width="12.33203125" bestFit="1" customWidth="1"/>
    <col min="795" max="795" width="13.44140625" bestFit="1" customWidth="1"/>
    <col min="1030" max="1030" width="33.6640625" customWidth="1"/>
    <col min="1031" max="1031" width="16" customWidth="1"/>
    <col min="1032" max="1033" width="15" bestFit="1" customWidth="1"/>
    <col min="1034" max="1034" width="16.5546875" bestFit="1" customWidth="1"/>
    <col min="1035" max="1035" width="12.5546875" customWidth="1"/>
    <col min="1036" max="1036" width="17.5546875" bestFit="1" customWidth="1"/>
    <col min="1037" max="1038" width="18.109375" bestFit="1" customWidth="1"/>
    <col min="1039" max="1039" width="12.88671875" bestFit="1" customWidth="1"/>
    <col min="1040" max="1041" width="16.5546875" bestFit="1" customWidth="1"/>
    <col min="1042" max="1043" width="13.109375" bestFit="1" customWidth="1"/>
    <col min="1044" max="1044" width="15.5546875" bestFit="1" customWidth="1"/>
    <col min="1045" max="1045" width="13.6640625" bestFit="1" customWidth="1"/>
    <col min="1046" max="1048" width="12.33203125" bestFit="1" customWidth="1"/>
    <col min="1049" max="1049" width="17.5546875" bestFit="1" customWidth="1"/>
    <col min="1050" max="1050" width="12.33203125" bestFit="1" customWidth="1"/>
    <col min="1051" max="1051" width="13.44140625" bestFit="1" customWidth="1"/>
    <col min="1286" max="1286" width="33.6640625" customWidth="1"/>
    <col min="1287" max="1287" width="16" customWidth="1"/>
    <col min="1288" max="1289" width="15" bestFit="1" customWidth="1"/>
    <col min="1290" max="1290" width="16.5546875" bestFit="1" customWidth="1"/>
    <col min="1291" max="1291" width="12.5546875" customWidth="1"/>
    <col min="1292" max="1292" width="17.5546875" bestFit="1" customWidth="1"/>
    <col min="1293" max="1294" width="18.109375" bestFit="1" customWidth="1"/>
    <col min="1295" max="1295" width="12.88671875" bestFit="1" customWidth="1"/>
    <col min="1296" max="1297" width="16.5546875" bestFit="1" customWidth="1"/>
    <col min="1298" max="1299" width="13.109375" bestFit="1" customWidth="1"/>
    <col min="1300" max="1300" width="15.5546875" bestFit="1" customWidth="1"/>
    <col min="1301" max="1301" width="13.6640625" bestFit="1" customWidth="1"/>
    <col min="1302" max="1304" width="12.33203125" bestFit="1" customWidth="1"/>
    <col min="1305" max="1305" width="17.5546875" bestFit="1" customWidth="1"/>
    <col min="1306" max="1306" width="12.33203125" bestFit="1" customWidth="1"/>
    <col min="1307" max="1307" width="13.44140625" bestFit="1" customWidth="1"/>
    <col min="1542" max="1542" width="33.6640625" customWidth="1"/>
    <col min="1543" max="1543" width="16" customWidth="1"/>
    <col min="1544" max="1545" width="15" bestFit="1" customWidth="1"/>
    <col min="1546" max="1546" width="16.5546875" bestFit="1" customWidth="1"/>
    <col min="1547" max="1547" width="12.5546875" customWidth="1"/>
    <col min="1548" max="1548" width="17.5546875" bestFit="1" customWidth="1"/>
    <col min="1549" max="1550" width="18.109375" bestFit="1" customWidth="1"/>
    <col min="1551" max="1551" width="12.88671875" bestFit="1" customWidth="1"/>
    <col min="1552" max="1553" width="16.5546875" bestFit="1" customWidth="1"/>
    <col min="1554" max="1555" width="13.109375" bestFit="1" customWidth="1"/>
    <col min="1556" max="1556" width="15.5546875" bestFit="1" customWidth="1"/>
    <col min="1557" max="1557" width="13.6640625" bestFit="1" customWidth="1"/>
    <col min="1558" max="1560" width="12.33203125" bestFit="1" customWidth="1"/>
    <col min="1561" max="1561" width="17.5546875" bestFit="1" customWidth="1"/>
    <col min="1562" max="1562" width="12.33203125" bestFit="1" customWidth="1"/>
    <col min="1563" max="1563" width="13.44140625" bestFit="1" customWidth="1"/>
    <col min="1798" max="1798" width="33.6640625" customWidth="1"/>
    <col min="1799" max="1799" width="16" customWidth="1"/>
    <col min="1800" max="1801" width="15" bestFit="1" customWidth="1"/>
    <col min="1802" max="1802" width="16.5546875" bestFit="1" customWidth="1"/>
    <col min="1803" max="1803" width="12.5546875" customWidth="1"/>
    <col min="1804" max="1804" width="17.5546875" bestFit="1" customWidth="1"/>
    <col min="1805" max="1806" width="18.109375" bestFit="1" customWidth="1"/>
    <col min="1807" max="1807" width="12.88671875" bestFit="1" customWidth="1"/>
    <col min="1808" max="1809" width="16.5546875" bestFit="1" customWidth="1"/>
    <col min="1810" max="1811" width="13.109375" bestFit="1" customWidth="1"/>
    <col min="1812" max="1812" width="15.5546875" bestFit="1" customWidth="1"/>
    <col min="1813" max="1813" width="13.6640625" bestFit="1" customWidth="1"/>
    <col min="1814" max="1816" width="12.33203125" bestFit="1" customWidth="1"/>
    <col min="1817" max="1817" width="17.5546875" bestFit="1" customWidth="1"/>
    <col min="1818" max="1818" width="12.33203125" bestFit="1" customWidth="1"/>
    <col min="1819" max="1819" width="13.44140625" bestFit="1" customWidth="1"/>
    <col min="2054" max="2054" width="33.6640625" customWidth="1"/>
    <col min="2055" max="2055" width="16" customWidth="1"/>
    <col min="2056" max="2057" width="15" bestFit="1" customWidth="1"/>
    <col min="2058" max="2058" width="16.5546875" bestFit="1" customWidth="1"/>
    <col min="2059" max="2059" width="12.5546875" customWidth="1"/>
    <col min="2060" max="2060" width="17.5546875" bestFit="1" customWidth="1"/>
    <col min="2061" max="2062" width="18.109375" bestFit="1" customWidth="1"/>
    <col min="2063" max="2063" width="12.88671875" bestFit="1" customWidth="1"/>
    <col min="2064" max="2065" width="16.5546875" bestFit="1" customWidth="1"/>
    <col min="2066" max="2067" width="13.109375" bestFit="1" customWidth="1"/>
    <col min="2068" max="2068" width="15.5546875" bestFit="1" customWidth="1"/>
    <col min="2069" max="2069" width="13.6640625" bestFit="1" customWidth="1"/>
    <col min="2070" max="2072" width="12.33203125" bestFit="1" customWidth="1"/>
    <col min="2073" max="2073" width="17.5546875" bestFit="1" customWidth="1"/>
    <col min="2074" max="2074" width="12.33203125" bestFit="1" customWidth="1"/>
    <col min="2075" max="2075" width="13.44140625" bestFit="1" customWidth="1"/>
    <col min="2310" max="2310" width="33.6640625" customWidth="1"/>
    <col min="2311" max="2311" width="16" customWidth="1"/>
    <col min="2312" max="2313" width="15" bestFit="1" customWidth="1"/>
    <col min="2314" max="2314" width="16.5546875" bestFit="1" customWidth="1"/>
    <col min="2315" max="2315" width="12.5546875" customWidth="1"/>
    <col min="2316" max="2316" width="17.5546875" bestFit="1" customWidth="1"/>
    <col min="2317" max="2318" width="18.109375" bestFit="1" customWidth="1"/>
    <col min="2319" max="2319" width="12.88671875" bestFit="1" customWidth="1"/>
    <col min="2320" max="2321" width="16.5546875" bestFit="1" customWidth="1"/>
    <col min="2322" max="2323" width="13.109375" bestFit="1" customWidth="1"/>
    <col min="2324" max="2324" width="15.5546875" bestFit="1" customWidth="1"/>
    <col min="2325" max="2325" width="13.6640625" bestFit="1" customWidth="1"/>
    <col min="2326" max="2328" width="12.33203125" bestFit="1" customWidth="1"/>
    <col min="2329" max="2329" width="17.5546875" bestFit="1" customWidth="1"/>
    <col min="2330" max="2330" width="12.33203125" bestFit="1" customWidth="1"/>
    <col min="2331" max="2331" width="13.44140625" bestFit="1" customWidth="1"/>
    <col min="2566" max="2566" width="33.6640625" customWidth="1"/>
    <col min="2567" max="2567" width="16" customWidth="1"/>
    <col min="2568" max="2569" width="15" bestFit="1" customWidth="1"/>
    <col min="2570" max="2570" width="16.5546875" bestFit="1" customWidth="1"/>
    <col min="2571" max="2571" width="12.5546875" customWidth="1"/>
    <col min="2572" max="2572" width="17.5546875" bestFit="1" customWidth="1"/>
    <col min="2573" max="2574" width="18.109375" bestFit="1" customWidth="1"/>
    <col min="2575" max="2575" width="12.88671875" bestFit="1" customWidth="1"/>
    <col min="2576" max="2577" width="16.5546875" bestFit="1" customWidth="1"/>
    <col min="2578" max="2579" width="13.109375" bestFit="1" customWidth="1"/>
    <col min="2580" max="2580" width="15.5546875" bestFit="1" customWidth="1"/>
    <col min="2581" max="2581" width="13.6640625" bestFit="1" customWidth="1"/>
    <col min="2582" max="2584" width="12.33203125" bestFit="1" customWidth="1"/>
    <col min="2585" max="2585" width="17.5546875" bestFit="1" customWidth="1"/>
    <col min="2586" max="2586" width="12.33203125" bestFit="1" customWidth="1"/>
    <col min="2587" max="2587" width="13.44140625" bestFit="1" customWidth="1"/>
    <col min="2822" max="2822" width="33.6640625" customWidth="1"/>
    <col min="2823" max="2823" width="16" customWidth="1"/>
    <col min="2824" max="2825" width="15" bestFit="1" customWidth="1"/>
    <col min="2826" max="2826" width="16.5546875" bestFit="1" customWidth="1"/>
    <col min="2827" max="2827" width="12.5546875" customWidth="1"/>
    <col min="2828" max="2828" width="17.5546875" bestFit="1" customWidth="1"/>
    <col min="2829" max="2830" width="18.109375" bestFit="1" customWidth="1"/>
    <col min="2831" max="2831" width="12.88671875" bestFit="1" customWidth="1"/>
    <col min="2832" max="2833" width="16.5546875" bestFit="1" customWidth="1"/>
    <col min="2834" max="2835" width="13.109375" bestFit="1" customWidth="1"/>
    <col min="2836" max="2836" width="15.5546875" bestFit="1" customWidth="1"/>
    <col min="2837" max="2837" width="13.6640625" bestFit="1" customWidth="1"/>
    <col min="2838" max="2840" width="12.33203125" bestFit="1" customWidth="1"/>
    <col min="2841" max="2841" width="17.5546875" bestFit="1" customWidth="1"/>
    <col min="2842" max="2842" width="12.33203125" bestFit="1" customWidth="1"/>
    <col min="2843" max="2843" width="13.44140625" bestFit="1" customWidth="1"/>
    <col min="3078" max="3078" width="33.6640625" customWidth="1"/>
    <col min="3079" max="3079" width="16" customWidth="1"/>
    <col min="3080" max="3081" width="15" bestFit="1" customWidth="1"/>
    <col min="3082" max="3082" width="16.5546875" bestFit="1" customWidth="1"/>
    <col min="3083" max="3083" width="12.5546875" customWidth="1"/>
    <col min="3084" max="3084" width="17.5546875" bestFit="1" customWidth="1"/>
    <col min="3085" max="3086" width="18.109375" bestFit="1" customWidth="1"/>
    <col min="3087" max="3087" width="12.88671875" bestFit="1" customWidth="1"/>
    <col min="3088" max="3089" width="16.5546875" bestFit="1" customWidth="1"/>
    <col min="3090" max="3091" width="13.109375" bestFit="1" customWidth="1"/>
    <col min="3092" max="3092" width="15.5546875" bestFit="1" customWidth="1"/>
    <col min="3093" max="3093" width="13.6640625" bestFit="1" customWidth="1"/>
    <col min="3094" max="3096" width="12.33203125" bestFit="1" customWidth="1"/>
    <col min="3097" max="3097" width="17.5546875" bestFit="1" customWidth="1"/>
    <col min="3098" max="3098" width="12.33203125" bestFit="1" customWidth="1"/>
    <col min="3099" max="3099" width="13.44140625" bestFit="1" customWidth="1"/>
    <col min="3334" max="3334" width="33.6640625" customWidth="1"/>
    <col min="3335" max="3335" width="16" customWidth="1"/>
    <col min="3336" max="3337" width="15" bestFit="1" customWidth="1"/>
    <col min="3338" max="3338" width="16.5546875" bestFit="1" customWidth="1"/>
    <col min="3339" max="3339" width="12.5546875" customWidth="1"/>
    <col min="3340" max="3340" width="17.5546875" bestFit="1" customWidth="1"/>
    <col min="3341" max="3342" width="18.109375" bestFit="1" customWidth="1"/>
    <col min="3343" max="3343" width="12.88671875" bestFit="1" customWidth="1"/>
    <col min="3344" max="3345" width="16.5546875" bestFit="1" customWidth="1"/>
    <col min="3346" max="3347" width="13.109375" bestFit="1" customWidth="1"/>
    <col min="3348" max="3348" width="15.5546875" bestFit="1" customWidth="1"/>
    <col min="3349" max="3349" width="13.6640625" bestFit="1" customWidth="1"/>
    <col min="3350" max="3352" width="12.33203125" bestFit="1" customWidth="1"/>
    <col min="3353" max="3353" width="17.5546875" bestFit="1" customWidth="1"/>
    <col min="3354" max="3354" width="12.33203125" bestFit="1" customWidth="1"/>
    <col min="3355" max="3355" width="13.44140625" bestFit="1" customWidth="1"/>
    <col min="3590" max="3590" width="33.6640625" customWidth="1"/>
    <col min="3591" max="3591" width="16" customWidth="1"/>
    <col min="3592" max="3593" width="15" bestFit="1" customWidth="1"/>
    <col min="3594" max="3594" width="16.5546875" bestFit="1" customWidth="1"/>
    <col min="3595" max="3595" width="12.5546875" customWidth="1"/>
    <col min="3596" max="3596" width="17.5546875" bestFit="1" customWidth="1"/>
    <col min="3597" max="3598" width="18.109375" bestFit="1" customWidth="1"/>
    <col min="3599" max="3599" width="12.88671875" bestFit="1" customWidth="1"/>
    <col min="3600" max="3601" width="16.5546875" bestFit="1" customWidth="1"/>
    <col min="3602" max="3603" width="13.109375" bestFit="1" customWidth="1"/>
    <col min="3604" max="3604" width="15.5546875" bestFit="1" customWidth="1"/>
    <col min="3605" max="3605" width="13.6640625" bestFit="1" customWidth="1"/>
    <col min="3606" max="3608" width="12.33203125" bestFit="1" customWidth="1"/>
    <col min="3609" max="3609" width="17.5546875" bestFit="1" customWidth="1"/>
    <col min="3610" max="3610" width="12.33203125" bestFit="1" customWidth="1"/>
    <col min="3611" max="3611" width="13.44140625" bestFit="1" customWidth="1"/>
    <col min="3846" max="3846" width="33.6640625" customWidth="1"/>
    <col min="3847" max="3847" width="16" customWidth="1"/>
    <col min="3848" max="3849" width="15" bestFit="1" customWidth="1"/>
    <col min="3850" max="3850" width="16.5546875" bestFit="1" customWidth="1"/>
    <col min="3851" max="3851" width="12.5546875" customWidth="1"/>
    <col min="3852" max="3852" width="17.5546875" bestFit="1" customWidth="1"/>
    <col min="3853" max="3854" width="18.109375" bestFit="1" customWidth="1"/>
    <col min="3855" max="3855" width="12.88671875" bestFit="1" customWidth="1"/>
    <col min="3856" max="3857" width="16.5546875" bestFit="1" customWidth="1"/>
    <col min="3858" max="3859" width="13.109375" bestFit="1" customWidth="1"/>
    <col min="3860" max="3860" width="15.5546875" bestFit="1" customWidth="1"/>
    <col min="3861" max="3861" width="13.6640625" bestFit="1" customWidth="1"/>
    <col min="3862" max="3864" width="12.33203125" bestFit="1" customWidth="1"/>
    <col min="3865" max="3865" width="17.5546875" bestFit="1" customWidth="1"/>
    <col min="3866" max="3866" width="12.33203125" bestFit="1" customWidth="1"/>
    <col min="3867" max="3867" width="13.44140625" bestFit="1" customWidth="1"/>
    <col min="4102" max="4102" width="33.6640625" customWidth="1"/>
    <col min="4103" max="4103" width="16" customWidth="1"/>
    <col min="4104" max="4105" width="15" bestFit="1" customWidth="1"/>
    <col min="4106" max="4106" width="16.5546875" bestFit="1" customWidth="1"/>
    <col min="4107" max="4107" width="12.5546875" customWidth="1"/>
    <col min="4108" max="4108" width="17.5546875" bestFit="1" customWidth="1"/>
    <col min="4109" max="4110" width="18.109375" bestFit="1" customWidth="1"/>
    <col min="4111" max="4111" width="12.88671875" bestFit="1" customWidth="1"/>
    <col min="4112" max="4113" width="16.5546875" bestFit="1" customWidth="1"/>
    <col min="4114" max="4115" width="13.109375" bestFit="1" customWidth="1"/>
    <col min="4116" max="4116" width="15.5546875" bestFit="1" customWidth="1"/>
    <col min="4117" max="4117" width="13.6640625" bestFit="1" customWidth="1"/>
    <col min="4118" max="4120" width="12.33203125" bestFit="1" customWidth="1"/>
    <col min="4121" max="4121" width="17.5546875" bestFit="1" customWidth="1"/>
    <col min="4122" max="4122" width="12.33203125" bestFit="1" customWidth="1"/>
    <col min="4123" max="4123" width="13.44140625" bestFit="1" customWidth="1"/>
    <col min="4358" max="4358" width="33.6640625" customWidth="1"/>
    <col min="4359" max="4359" width="16" customWidth="1"/>
    <col min="4360" max="4361" width="15" bestFit="1" customWidth="1"/>
    <col min="4362" max="4362" width="16.5546875" bestFit="1" customWidth="1"/>
    <col min="4363" max="4363" width="12.5546875" customWidth="1"/>
    <col min="4364" max="4364" width="17.5546875" bestFit="1" customWidth="1"/>
    <col min="4365" max="4366" width="18.109375" bestFit="1" customWidth="1"/>
    <col min="4367" max="4367" width="12.88671875" bestFit="1" customWidth="1"/>
    <col min="4368" max="4369" width="16.5546875" bestFit="1" customWidth="1"/>
    <col min="4370" max="4371" width="13.109375" bestFit="1" customWidth="1"/>
    <col min="4372" max="4372" width="15.5546875" bestFit="1" customWidth="1"/>
    <col min="4373" max="4373" width="13.6640625" bestFit="1" customWidth="1"/>
    <col min="4374" max="4376" width="12.33203125" bestFit="1" customWidth="1"/>
    <col min="4377" max="4377" width="17.5546875" bestFit="1" customWidth="1"/>
    <col min="4378" max="4378" width="12.33203125" bestFit="1" customWidth="1"/>
    <col min="4379" max="4379" width="13.44140625" bestFit="1" customWidth="1"/>
    <col min="4614" max="4614" width="33.6640625" customWidth="1"/>
    <col min="4615" max="4615" width="16" customWidth="1"/>
    <col min="4616" max="4617" width="15" bestFit="1" customWidth="1"/>
    <col min="4618" max="4618" width="16.5546875" bestFit="1" customWidth="1"/>
    <col min="4619" max="4619" width="12.5546875" customWidth="1"/>
    <col min="4620" max="4620" width="17.5546875" bestFit="1" customWidth="1"/>
    <col min="4621" max="4622" width="18.109375" bestFit="1" customWidth="1"/>
    <col min="4623" max="4623" width="12.88671875" bestFit="1" customWidth="1"/>
    <col min="4624" max="4625" width="16.5546875" bestFit="1" customWidth="1"/>
    <col min="4626" max="4627" width="13.109375" bestFit="1" customWidth="1"/>
    <col min="4628" max="4628" width="15.5546875" bestFit="1" customWidth="1"/>
    <col min="4629" max="4629" width="13.6640625" bestFit="1" customWidth="1"/>
    <col min="4630" max="4632" width="12.33203125" bestFit="1" customWidth="1"/>
    <col min="4633" max="4633" width="17.5546875" bestFit="1" customWidth="1"/>
    <col min="4634" max="4634" width="12.33203125" bestFit="1" customWidth="1"/>
    <col min="4635" max="4635" width="13.44140625" bestFit="1" customWidth="1"/>
    <col min="4870" max="4870" width="33.6640625" customWidth="1"/>
    <col min="4871" max="4871" width="16" customWidth="1"/>
    <col min="4872" max="4873" width="15" bestFit="1" customWidth="1"/>
    <col min="4874" max="4874" width="16.5546875" bestFit="1" customWidth="1"/>
    <col min="4875" max="4875" width="12.5546875" customWidth="1"/>
    <col min="4876" max="4876" width="17.5546875" bestFit="1" customWidth="1"/>
    <col min="4877" max="4878" width="18.109375" bestFit="1" customWidth="1"/>
    <col min="4879" max="4879" width="12.88671875" bestFit="1" customWidth="1"/>
    <col min="4880" max="4881" width="16.5546875" bestFit="1" customWidth="1"/>
    <col min="4882" max="4883" width="13.109375" bestFit="1" customWidth="1"/>
    <col min="4884" max="4884" width="15.5546875" bestFit="1" customWidth="1"/>
    <col min="4885" max="4885" width="13.6640625" bestFit="1" customWidth="1"/>
    <col min="4886" max="4888" width="12.33203125" bestFit="1" customWidth="1"/>
    <col min="4889" max="4889" width="17.5546875" bestFit="1" customWidth="1"/>
    <col min="4890" max="4890" width="12.33203125" bestFit="1" customWidth="1"/>
    <col min="4891" max="4891" width="13.44140625" bestFit="1" customWidth="1"/>
    <col min="5126" max="5126" width="33.6640625" customWidth="1"/>
    <col min="5127" max="5127" width="16" customWidth="1"/>
    <col min="5128" max="5129" width="15" bestFit="1" customWidth="1"/>
    <col min="5130" max="5130" width="16.5546875" bestFit="1" customWidth="1"/>
    <col min="5131" max="5131" width="12.5546875" customWidth="1"/>
    <col min="5132" max="5132" width="17.5546875" bestFit="1" customWidth="1"/>
    <col min="5133" max="5134" width="18.109375" bestFit="1" customWidth="1"/>
    <col min="5135" max="5135" width="12.88671875" bestFit="1" customWidth="1"/>
    <col min="5136" max="5137" width="16.5546875" bestFit="1" customWidth="1"/>
    <col min="5138" max="5139" width="13.109375" bestFit="1" customWidth="1"/>
    <col min="5140" max="5140" width="15.5546875" bestFit="1" customWidth="1"/>
    <col min="5141" max="5141" width="13.6640625" bestFit="1" customWidth="1"/>
    <col min="5142" max="5144" width="12.33203125" bestFit="1" customWidth="1"/>
    <col min="5145" max="5145" width="17.5546875" bestFit="1" customWidth="1"/>
    <col min="5146" max="5146" width="12.33203125" bestFit="1" customWidth="1"/>
    <col min="5147" max="5147" width="13.44140625" bestFit="1" customWidth="1"/>
    <col min="5382" max="5382" width="33.6640625" customWidth="1"/>
    <col min="5383" max="5383" width="16" customWidth="1"/>
    <col min="5384" max="5385" width="15" bestFit="1" customWidth="1"/>
    <col min="5386" max="5386" width="16.5546875" bestFit="1" customWidth="1"/>
    <col min="5387" max="5387" width="12.5546875" customWidth="1"/>
    <col min="5388" max="5388" width="17.5546875" bestFit="1" customWidth="1"/>
    <col min="5389" max="5390" width="18.109375" bestFit="1" customWidth="1"/>
    <col min="5391" max="5391" width="12.88671875" bestFit="1" customWidth="1"/>
    <col min="5392" max="5393" width="16.5546875" bestFit="1" customWidth="1"/>
    <col min="5394" max="5395" width="13.109375" bestFit="1" customWidth="1"/>
    <col min="5396" max="5396" width="15.5546875" bestFit="1" customWidth="1"/>
    <col min="5397" max="5397" width="13.6640625" bestFit="1" customWidth="1"/>
    <col min="5398" max="5400" width="12.33203125" bestFit="1" customWidth="1"/>
    <col min="5401" max="5401" width="17.5546875" bestFit="1" customWidth="1"/>
    <col min="5402" max="5402" width="12.33203125" bestFit="1" customWidth="1"/>
    <col min="5403" max="5403" width="13.44140625" bestFit="1" customWidth="1"/>
    <col min="5638" max="5638" width="33.6640625" customWidth="1"/>
    <col min="5639" max="5639" width="16" customWidth="1"/>
    <col min="5640" max="5641" width="15" bestFit="1" customWidth="1"/>
    <col min="5642" max="5642" width="16.5546875" bestFit="1" customWidth="1"/>
    <col min="5643" max="5643" width="12.5546875" customWidth="1"/>
    <col min="5644" max="5644" width="17.5546875" bestFit="1" customWidth="1"/>
    <col min="5645" max="5646" width="18.109375" bestFit="1" customWidth="1"/>
    <col min="5647" max="5647" width="12.88671875" bestFit="1" customWidth="1"/>
    <col min="5648" max="5649" width="16.5546875" bestFit="1" customWidth="1"/>
    <col min="5650" max="5651" width="13.109375" bestFit="1" customWidth="1"/>
    <col min="5652" max="5652" width="15.5546875" bestFit="1" customWidth="1"/>
    <col min="5653" max="5653" width="13.6640625" bestFit="1" customWidth="1"/>
    <col min="5654" max="5656" width="12.33203125" bestFit="1" customWidth="1"/>
    <col min="5657" max="5657" width="17.5546875" bestFit="1" customWidth="1"/>
    <col min="5658" max="5658" width="12.33203125" bestFit="1" customWidth="1"/>
    <col min="5659" max="5659" width="13.44140625" bestFit="1" customWidth="1"/>
    <col min="5894" max="5894" width="33.6640625" customWidth="1"/>
    <col min="5895" max="5895" width="16" customWidth="1"/>
    <col min="5896" max="5897" width="15" bestFit="1" customWidth="1"/>
    <col min="5898" max="5898" width="16.5546875" bestFit="1" customWidth="1"/>
    <col min="5899" max="5899" width="12.5546875" customWidth="1"/>
    <col min="5900" max="5900" width="17.5546875" bestFit="1" customWidth="1"/>
    <col min="5901" max="5902" width="18.109375" bestFit="1" customWidth="1"/>
    <col min="5903" max="5903" width="12.88671875" bestFit="1" customWidth="1"/>
    <col min="5904" max="5905" width="16.5546875" bestFit="1" customWidth="1"/>
    <col min="5906" max="5907" width="13.109375" bestFit="1" customWidth="1"/>
    <col min="5908" max="5908" width="15.5546875" bestFit="1" customWidth="1"/>
    <col min="5909" max="5909" width="13.6640625" bestFit="1" customWidth="1"/>
    <col min="5910" max="5912" width="12.33203125" bestFit="1" customWidth="1"/>
    <col min="5913" max="5913" width="17.5546875" bestFit="1" customWidth="1"/>
    <col min="5914" max="5914" width="12.33203125" bestFit="1" customWidth="1"/>
    <col min="5915" max="5915" width="13.44140625" bestFit="1" customWidth="1"/>
    <col min="6150" max="6150" width="33.6640625" customWidth="1"/>
    <col min="6151" max="6151" width="16" customWidth="1"/>
    <col min="6152" max="6153" width="15" bestFit="1" customWidth="1"/>
    <col min="6154" max="6154" width="16.5546875" bestFit="1" customWidth="1"/>
    <col min="6155" max="6155" width="12.5546875" customWidth="1"/>
    <col min="6156" max="6156" width="17.5546875" bestFit="1" customWidth="1"/>
    <col min="6157" max="6158" width="18.109375" bestFit="1" customWidth="1"/>
    <col min="6159" max="6159" width="12.88671875" bestFit="1" customWidth="1"/>
    <col min="6160" max="6161" width="16.5546875" bestFit="1" customWidth="1"/>
    <col min="6162" max="6163" width="13.109375" bestFit="1" customWidth="1"/>
    <col min="6164" max="6164" width="15.5546875" bestFit="1" customWidth="1"/>
    <col min="6165" max="6165" width="13.6640625" bestFit="1" customWidth="1"/>
    <col min="6166" max="6168" width="12.33203125" bestFit="1" customWidth="1"/>
    <col min="6169" max="6169" width="17.5546875" bestFit="1" customWidth="1"/>
    <col min="6170" max="6170" width="12.33203125" bestFit="1" customWidth="1"/>
    <col min="6171" max="6171" width="13.44140625" bestFit="1" customWidth="1"/>
    <col min="6406" max="6406" width="33.6640625" customWidth="1"/>
    <col min="6407" max="6407" width="16" customWidth="1"/>
    <col min="6408" max="6409" width="15" bestFit="1" customWidth="1"/>
    <col min="6410" max="6410" width="16.5546875" bestFit="1" customWidth="1"/>
    <col min="6411" max="6411" width="12.5546875" customWidth="1"/>
    <col min="6412" max="6412" width="17.5546875" bestFit="1" customWidth="1"/>
    <col min="6413" max="6414" width="18.109375" bestFit="1" customWidth="1"/>
    <col min="6415" max="6415" width="12.88671875" bestFit="1" customWidth="1"/>
    <col min="6416" max="6417" width="16.5546875" bestFit="1" customWidth="1"/>
    <col min="6418" max="6419" width="13.109375" bestFit="1" customWidth="1"/>
    <col min="6420" max="6420" width="15.5546875" bestFit="1" customWidth="1"/>
    <col min="6421" max="6421" width="13.6640625" bestFit="1" customWidth="1"/>
    <col min="6422" max="6424" width="12.33203125" bestFit="1" customWidth="1"/>
    <col min="6425" max="6425" width="17.5546875" bestFit="1" customWidth="1"/>
    <col min="6426" max="6426" width="12.33203125" bestFit="1" customWidth="1"/>
    <col min="6427" max="6427" width="13.44140625" bestFit="1" customWidth="1"/>
    <col min="6662" max="6662" width="33.6640625" customWidth="1"/>
    <col min="6663" max="6663" width="16" customWidth="1"/>
    <col min="6664" max="6665" width="15" bestFit="1" customWidth="1"/>
    <col min="6666" max="6666" width="16.5546875" bestFit="1" customWidth="1"/>
    <col min="6667" max="6667" width="12.5546875" customWidth="1"/>
    <col min="6668" max="6668" width="17.5546875" bestFit="1" customWidth="1"/>
    <col min="6669" max="6670" width="18.109375" bestFit="1" customWidth="1"/>
    <col min="6671" max="6671" width="12.88671875" bestFit="1" customWidth="1"/>
    <col min="6672" max="6673" width="16.5546875" bestFit="1" customWidth="1"/>
    <col min="6674" max="6675" width="13.109375" bestFit="1" customWidth="1"/>
    <col min="6676" max="6676" width="15.5546875" bestFit="1" customWidth="1"/>
    <col min="6677" max="6677" width="13.6640625" bestFit="1" customWidth="1"/>
    <col min="6678" max="6680" width="12.33203125" bestFit="1" customWidth="1"/>
    <col min="6681" max="6681" width="17.5546875" bestFit="1" customWidth="1"/>
    <col min="6682" max="6682" width="12.33203125" bestFit="1" customWidth="1"/>
    <col min="6683" max="6683" width="13.44140625" bestFit="1" customWidth="1"/>
    <col min="6918" max="6918" width="33.6640625" customWidth="1"/>
    <col min="6919" max="6919" width="16" customWidth="1"/>
    <col min="6920" max="6921" width="15" bestFit="1" customWidth="1"/>
    <col min="6922" max="6922" width="16.5546875" bestFit="1" customWidth="1"/>
    <col min="6923" max="6923" width="12.5546875" customWidth="1"/>
    <col min="6924" max="6924" width="17.5546875" bestFit="1" customWidth="1"/>
    <col min="6925" max="6926" width="18.109375" bestFit="1" customWidth="1"/>
    <col min="6927" max="6927" width="12.88671875" bestFit="1" customWidth="1"/>
    <col min="6928" max="6929" width="16.5546875" bestFit="1" customWidth="1"/>
    <col min="6930" max="6931" width="13.109375" bestFit="1" customWidth="1"/>
    <col min="6932" max="6932" width="15.5546875" bestFit="1" customWidth="1"/>
    <col min="6933" max="6933" width="13.6640625" bestFit="1" customWidth="1"/>
    <col min="6934" max="6936" width="12.33203125" bestFit="1" customWidth="1"/>
    <col min="6937" max="6937" width="17.5546875" bestFit="1" customWidth="1"/>
    <col min="6938" max="6938" width="12.33203125" bestFit="1" customWidth="1"/>
    <col min="6939" max="6939" width="13.44140625" bestFit="1" customWidth="1"/>
    <col min="7174" max="7174" width="33.6640625" customWidth="1"/>
    <col min="7175" max="7175" width="16" customWidth="1"/>
    <col min="7176" max="7177" width="15" bestFit="1" customWidth="1"/>
    <col min="7178" max="7178" width="16.5546875" bestFit="1" customWidth="1"/>
    <col min="7179" max="7179" width="12.5546875" customWidth="1"/>
    <col min="7180" max="7180" width="17.5546875" bestFit="1" customWidth="1"/>
    <col min="7181" max="7182" width="18.109375" bestFit="1" customWidth="1"/>
    <col min="7183" max="7183" width="12.88671875" bestFit="1" customWidth="1"/>
    <col min="7184" max="7185" width="16.5546875" bestFit="1" customWidth="1"/>
    <col min="7186" max="7187" width="13.109375" bestFit="1" customWidth="1"/>
    <col min="7188" max="7188" width="15.5546875" bestFit="1" customWidth="1"/>
    <col min="7189" max="7189" width="13.6640625" bestFit="1" customWidth="1"/>
    <col min="7190" max="7192" width="12.33203125" bestFit="1" customWidth="1"/>
    <col min="7193" max="7193" width="17.5546875" bestFit="1" customWidth="1"/>
    <col min="7194" max="7194" width="12.33203125" bestFit="1" customWidth="1"/>
    <col min="7195" max="7195" width="13.44140625" bestFit="1" customWidth="1"/>
    <col min="7430" max="7430" width="33.6640625" customWidth="1"/>
    <col min="7431" max="7431" width="16" customWidth="1"/>
    <col min="7432" max="7433" width="15" bestFit="1" customWidth="1"/>
    <col min="7434" max="7434" width="16.5546875" bestFit="1" customWidth="1"/>
    <col min="7435" max="7435" width="12.5546875" customWidth="1"/>
    <col min="7436" max="7436" width="17.5546875" bestFit="1" customWidth="1"/>
    <col min="7437" max="7438" width="18.109375" bestFit="1" customWidth="1"/>
    <col min="7439" max="7439" width="12.88671875" bestFit="1" customWidth="1"/>
    <col min="7440" max="7441" width="16.5546875" bestFit="1" customWidth="1"/>
    <col min="7442" max="7443" width="13.109375" bestFit="1" customWidth="1"/>
    <col min="7444" max="7444" width="15.5546875" bestFit="1" customWidth="1"/>
    <col min="7445" max="7445" width="13.6640625" bestFit="1" customWidth="1"/>
    <col min="7446" max="7448" width="12.33203125" bestFit="1" customWidth="1"/>
    <col min="7449" max="7449" width="17.5546875" bestFit="1" customWidth="1"/>
    <col min="7450" max="7450" width="12.33203125" bestFit="1" customWidth="1"/>
    <col min="7451" max="7451" width="13.44140625" bestFit="1" customWidth="1"/>
    <col min="7686" max="7686" width="33.6640625" customWidth="1"/>
    <col min="7687" max="7687" width="16" customWidth="1"/>
    <col min="7688" max="7689" width="15" bestFit="1" customWidth="1"/>
    <col min="7690" max="7690" width="16.5546875" bestFit="1" customWidth="1"/>
    <col min="7691" max="7691" width="12.5546875" customWidth="1"/>
    <col min="7692" max="7692" width="17.5546875" bestFit="1" customWidth="1"/>
    <col min="7693" max="7694" width="18.109375" bestFit="1" customWidth="1"/>
    <col min="7695" max="7695" width="12.88671875" bestFit="1" customWidth="1"/>
    <col min="7696" max="7697" width="16.5546875" bestFit="1" customWidth="1"/>
    <col min="7698" max="7699" width="13.109375" bestFit="1" customWidth="1"/>
    <col min="7700" max="7700" width="15.5546875" bestFit="1" customWidth="1"/>
    <col min="7701" max="7701" width="13.6640625" bestFit="1" customWidth="1"/>
    <col min="7702" max="7704" width="12.33203125" bestFit="1" customWidth="1"/>
    <col min="7705" max="7705" width="17.5546875" bestFit="1" customWidth="1"/>
    <col min="7706" max="7706" width="12.33203125" bestFit="1" customWidth="1"/>
    <col min="7707" max="7707" width="13.44140625" bestFit="1" customWidth="1"/>
    <col min="7942" max="7942" width="33.6640625" customWidth="1"/>
    <col min="7943" max="7943" width="16" customWidth="1"/>
    <col min="7944" max="7945" width="15" bestFit="1" customWidth="1"/>
    <col min="7946" max="7946" width="16.5546875" bestFit="1" customWidth="1"/>
    <col min="7947" max="7947" width="12.5546875" customWidth="1"/>
    <col min="7948" max="7948" width="17.5546875" bestFit="1" customWidth="1"/>
    <col min="7949" max="7950" width="18.109375" bestFit="1" customWidth="1"/>
    <col min="7951" max="7951" width="12.88671875" bestFit="1" customWidth="1"/>
    <col min="7952" max="7953" width="16.5546875" bestFit="1" customWidth="1"/>
    <col min="7954" max="7955" width="13.109375" bestFit="1" customWidth="1"/>
    <col min="7956" max="7956" width="15.5546875" bestFit="1" customWidth="1"/>
    <col min="7957" max="7957" width="13.6640625" bestFit="1" customWidth="1"/>
    <col min="7958" max="7960" width="12.33203125" bestFit="1" customWidth="1"/>
    <col min="7961" max="7961" width="17.5546875" bestFit="1" customWidth="1"/>
    <col min="7962" max="7962" width="12.33203125" bestFit="1" customWidth="1"/>
    <col min="7963" max="7963" width="13.44140625" bestFit="1" customWidth="1"/>
    <col min="8198" max="8198" width="33.6640625" customWidth="1"/>
    <col min="8199" max="8199" width="16" customWidth="1"/>
    <col min="8200" max="8201" width="15" bestFit="1" customWidth="1"/>
    <col min="8202" max="8202" width="16.5546875" bestFit="1" customWidth="1"/>
    <col min="8203" max="8203" width="12.5546875" customWidth="1"/>
    <col min="8204" max="8204" width="17.5546875" bestFit="1" customWidth="1"/>
    <col min="8205" max="8206" width="18.109375" bestFit="1" customWidth="1"/>
    <col min="8207" max="8207" width="12.88671875" bestFit="1" customWidth="1"/>
    <col min="8208" max="8209" width="16.5546875" bestFit="1" customWidth="1"/>
    <col min="8210" max="8211" width="13.109375" bestFit="1" customWidth="1"/>
    <col min="8212" max="8212" width="15.5546875" bestFit="1" customWidth="1"/>
    <col min="8213" max="8213" width="13.6640625" bestFit="1" customWidth="1"/>
    <col min="8214" max="8216" width="12.33203125" bestFit="1" customWidth="1"/>
    <col min="8217" max="8217" width="17.5546875" bestFit="1" customWidth="1"/>
    <col min="8218" max="8218" width="12.33203125" bestFit="1" customWidth="1"/>
    <col min="8219" max="8219" width="13.44140625" bestFit="1" customWidth="1"/>
    <col min="8454" max="8454" width="33.6640625" customWidth="1"/>
    <col min="8455" max="8455" width="16" customWidth="1"/>
    <col min="8456" max="8457" width="15" bestFit="1" customWidth="1"/>
    <col min="8458" max="8458" width="16.5546875" bestFit="1" customWidth="1"/>
    <col min="8459" max="8459" width="12.5546875" customWidth="1"/>
    <col min="8460" max="8460" width="17.5546875" bestFit="1" customWidth="1"/>
    <col min="8461" max="8462" width="18.109375" bestFit="1" customWidth="1"/>
    <col min="8463" max="8463" width="12.88671875" bestFit="1" customWidth="1"/>
    <col min="8464" max="8465" width="16.5546875" bestFit="1" customWidth="1"/>
    <col min="8466" max="8467" width="13.109375" bestFit="1" customWidth="1"/>
    <col min="8468" max="8468" width="15.5546875" bestFit="1" customWidth="1"/>
    <col min="8469" max="8469" width="13.6640625" bestFit="1" customWidth="1"/>
    <col min="8470" max="8472" width="12.33203125" bestFit="1" customWidth="1"/>
    <col min="8473" max="8473" width="17.5546875" bestFit="1" customWidth="1"/>
    <col min="8474" max="8474" width="12.33203125" bestFit="1" customWidth="1"/>
    <col min="8475" max="8475" width="13.44140625" bestFit="1" customWidth="1"/>
    <col min="8710" max="8710" width="33.6640625" customWidth="1"/>
    <col min="8711" max="8711" width="16" customWidth="1"/>
    <col min="8712" max="8713" width="15" bestFit="1" customWidth="1"/>
    <col min="8714" max="8714" width="16.5546875" bestFit="1" customWidth="1"/>
    <col min="8715" max="8715" width="12.5546875" customWidth="1"/>
    <col min="8716" max="8716" width="17.5546875" bestFit="1" customWidth="1"/>
    <col min="8717" max="8718" width="18.109375" bestFit="1" customWidth="1"/>
    <col min="8719" max="8719" width="12.88671875" bestFit="1" customWidth="1"/>
    <col min="8720" max="8721" width="16.5546875" bestFit="1" customWidth="1"/>
    <col min="8722" max="8723" width="13.109375" bestFit="1" customWidth="1"/>
    <col min="8724" max="8724" width="15.5546875" bestFit="1" customWidth="1"/>
    <col min="8725" max="8725" width="13.6640625" bestFit="1" customWidth="1"/>
    <col min="8726" max="8728" width="12.33203125" bestFit="1" customWidth="1"/>
    <col min="8729" max="8729" width="17.5546875" bestFit="1" customWidth="1"/>
    <col min="8730" max="8730" width="12.33203125" bestFit="1" customWidth="1"/>
    <col min="8731" max="8731" width="13.44140625" bestFit="1" customWidth="1"/>
    <col min="8966" max="8966" width="33.6640625" customWidth="1"/>
    <col min="8967" max="8967" width="16" customWidth="1"/>
    <col min="8968" max="8969" width="15" bestFit="1" customWidth="1"/>
    <col min="8970" max="8970" width="16.5546875" bestFit="1" customWidth="1"/>
    <col min="8971" max="8971" width="12.5546875" customWidth="1"/>
    <col min="8972" max="8972" width="17.5546875" bestFit="1" customWidth="1"/>
    <col min="8973" max="8974" width="18.109375" bestFit="1" customWidth="1"/>
    <col min="8975" max="8975" width="12.88671875" bestFit="1" customWidth="1"/>
    <col min="8976" max="8977" width="16.5546875" bestFit="1" customWidth="1"/>
    <col min="8978" max="8979" width="13.109375" bestFit="1" customWidth="1"/>
    <col min="8980" max="8980" width="15.5546875" bestFit="1" customWidth="1"/>
    <col min="8981" max="8981" width="13.6640625" bestFit="1" customWidth="1"/>
    <col min="8982" max="8984" width="12.33203125" bestFit="1" customWidth="1"/>
    <col min="8985" max="8985" width="17.5546875" bestFit="1" customWidth="1"/>
    <col min="8986" max="8986" width="12.33203125" bestFit="1" customWidth="1"/>
    <col min="8987" max="8987" width="13.44140625" bestFit="1" customWidth="1"/>
    <col min="9222" max="9222" width="33.6640625" customWidth="1"/>
    <col min="9223" max="9223" width="16" customWidth="1"/>
    <col min="9224" max="9225" width="15" bestFit="1" customWidth="1"/>
    <col min="9226" max="9226" width="16.5546875" bestFit="1" customWidth="1"/>
    <col min="9227" max="9227" width="12.5546875" customWidth="1"/>
    <col min="9228" max="9228" width="17.5546875" bestFit="1" customWidth="1"/>
    <col min="9229" max="9230" width="18.109375" bestFit="1" customWidth="1"/>
    <col min="9231" max="9231" width="12.88671875" bestFit="1" customWidth="1"/>
    <col min="9232" max="9233" width="16.5546875" bestFit="1" customWidth="1"/>
    <col min="9234" max="9235" width="13.109375" bestFit="1" customWidth="1"/>
    <col min="9236" max="9236" width="15.5546875" bestFit="1" customWidth="1"/>
    <col min="9237" max="9237" width="13.6640625" bestFit="1" customWidth="1"/>
    <col min="9238" max="9240" width="12.33203125" bestFit="1" customWidth="1"/>
    <col min="9241" max="9241" width="17.5546875" bestFit="1" customWidth="1"/>
    <col min="9242" max="9242" width="12.33203125" bestFit="1" customWidth="1"/>
    <col min="9243" max="9243" width="13.44140625" bestFit="1" customWidth="1"/>
    <col min="9478" max="9478" width="33.6640625" customWidth="1"/>
    <col min="9479" max="9479" width="16" customWidth="1"/>
    <col min="9480" max="9481" width="15" bestFit="1" customWidth="1"/>
    <col min="9482" max="9482" width="16.5546875" bestFit="1" customWidth="1"/>
    <col min="9483" max="9483" width="12.5546875" customWidth="1"/>
    <col min="9484" max="9484" width="17.5546875" bestFit="1" customWidth="1"/>
    <col min="9485" max="9486" width="18.109375" bestFit="1" customWidth="1"/>
    <col min="9487" max="9487" width="12.88671875" bestFit="1" customWidth="1"/>
    <col min="9488" max="9489" width="16.5546875" bestFit="1" customWidth="1"/>
    <col min="9490" max="9491" width="13.109375" bestFit="1" customWidth="1"/>
    <col min="9492" max="9492" width="15.5546875" bestFit="1" customWidth="1"/>
    <col min="9493" max="9493" width="13.6640625" bestFit="1" customWidth="1"/>
    <col min="9494" max="9496" width="12.33203125" bestFit="1" customWidth="1"/>
    <col min="9497" max="9497" width="17.5546875" bestFit="1" customWidth="1"/>
    <col min="9498" max="9498" width="12.33203125" bestFit="1" customWidth="1"/>
    <col min="9499" max="9499" width="13.44140625" bestFit="1" customWidth="1"/>
    <col min="9734" max="9734" width="33.6640625" customWidth="1"/>
    <col min="9735" max="9735" width="16" customWidth="1"/>
    <col min="9736" max="9737" width="15" bestFit="1" customWidth="1"/>
    <col min="9738" max="9738" width="16.5546875" bestFit="1" customWidth="1"/>
    <col min="9739" max="9739" width="12.5546875" customWidth="1"/>
    <col min="9740" max="9740" width="17.5546875" bestFit="1" customWidth="1"/>
    <col min="9741" max="9742" width="18.109375" bestFit="1" customWidth="1"/>
    <col min="9743" max="9743" width="12.88671875" bestFit="1" customWidth="1"/>
    <col min="9744" max="9745" width="16.5546875" bestFit="1" customWidth="1"/>
    <col min="9746" max="9747" width="13.109375" bestFit="1" customWidth="1"/>
    <col min="9748" max="9748" width="15.5546875" bestFit="1" customWidth="1"/>
    <col min="9749" max="9749" width="13.6640625" bestFit="1" customWidth="1"/>
    <col min="9750" max="9752" width="12.33203125" bestFit="1" customWidth="1"/>
    <col min="9753" max="9753" width="17.5546875" bestFit="1" customWidth="1"/>
    <col min="9754" max="9754" width="12.33203125" bestFit="1" customWidth="1"/>
    <col min="9755" max="9755" width="13.44140625" bestFit="1" customWidth="1"/>
    <col min="9990" max="9990" width="33.6640625" customWidth="1"/>
    <col min="9991" max="9991" width="16" customWidth="1"/>
    <col min="9992" max="9993" width="15" bestFit="1" customWidth="1"/>
    <col min="9994" max="9994" width="16.5546875" bestFit="1" customWidth="1"/>
    <col min="9995" max="9995" width="12.5546875" customWidth="1"/>
    <col min="9996" max="9996" width="17.5546875" bestFit="1" customWidth="1"/>
    <col min="9997" max="9998" width="18.109375" bestFit="1" customWidth="1"/>
    <col min="9999" max="9999" width="12.88671875" bestFit="1" customWidth="1"/>
    <col min="10000" max="10001" width="16.5546875" bestFit="1" customWidth="1"/>
    <col min="10002" max="10003" width="13.109375" bestFit="1" customWidth="1"/>
    <col min="10004" max="10004" width="15.5546875" bestFit="1" customWidth="1"/>
    <col min="10005" max="10005" width="13.6640625" bestFit="1" customWidth="1"/>
    <col min="10006" max="10008" width="12.33203125" bestFit="1" customWidth="1"/>
    <col min="10009" max="10009" width="17.5546875" bestFit="1" customWidth="1"/>
    <col min="10010" max="10010" width="12.33203125" bestFit="1" customWidth="1"/>
    <col min="10011" max="10011" width="13.44140625" bestFit="1" customWidth="1"/>
    <col min="10246" max="10246" width="33.6640625" customWidth="1"/>
    <col min="10247" max="10247" width="16" customWidth="1"/>
    <col min="10248" max="10249" width="15" bestFit="1" customWidth="1"/>
    <col min="10250" max="10250" width="16.5546875" bestFit="1" customWidth="1"/>
    <col min="10251" max="10251" width="12.5546875" customWidth="1"/>
    <col min="10252" max="10252" width="17.5546875" bestFit="1" customWidth="1"/>
    <col min="10253" max="10254" width="18.109375" bestFit="1" customWidth="1"/>
    <col min="10255" max="10255" width="12.88671875" bestFit="1" customWidth="1"/>
    <col min="10256" max="10257" width="16.5546875" bestFit="1" customWidth="1"/>
    <col min="10258" max="10259" width="13.109375" bestFit="1" customWidth="1"/>
    <col min="10260" max="10260" width="15.5546875" bestFit="1" customWidth="1"/>
    <col min="10261" max="10261" width="13.6640625" bestFit="1" customWidth="1"/>
    <col min="10262" max="10264" width="12.33203125" bestFit="1" customWidth="1"/>
    <col min="10265" max="10265" width="17.5546875" bestFit="1" customWidth="1"/>
    <col min="10266" max="10266" width="12.33203125" bestFit="1" customWidth="1"/>
    <col min="10267" max="10267" width="13.44140625" bestFit="1" customWidth="1"/>
    <col min="10502" max="10502" width="33.6640625" customWidth="1"/>
    <col min="10503" max="10503" width="16" customWidth="1"/>
    <col min="10504" max="10505" width="15" bestFit="1" customWidth="1"/>
    <col min="10506" max="10506" width="16.5546875" bestFit="1" customWidth="1"/>
    <col min="10507" max="10507" width="12.5546875" customWidth="1"/>
    <col min="10508" max="10508" width="17.5546875" bestFit="1" customWidth="1"/>
    <col min="10509" max="10510" width="18.109375" bestFit="1" customWidth="1"/>
    <col min="10511" max="10511" width="12.88671875" bestFit="1" customWidth="1"/>
    <col min="10512" max="10513" width="16.5546875" bestFit="1" customWidth="1"/>
    <col min="10514" max="10515" width="13.109375" bestFit="1" customWidth="1"/>
    <col min="10516" max="10516" width="15.5546875" bestFit="1" customWidth="1"/>
    <col min="10517" max="10517" width="13.6640625" bestFit="1" customWidth="1"/>
    <col min="10518" max="10520" width="12.33203125" bestFit="1" customWidth="1"/>
    <col min="10521" max="10521" width="17.5546875" bestFit="1" customWidth="1"/>
    <col min="10522" max="10522" width="12.33203125" bestFit="1" customWidth="1"/>
    <col min="10523" max="10523" width="13.44140625" bestFit="1" customWidth="1"/>
    <col min="10758" max="10758" width="33.6640625" customWidth="1"/>
    <col min="10759" max="10759" width="16" customWidth="1"/>
    <col min="10760" max="10761" width="15" bestFit="1" customWidth="1"/>
    <col min="10762" max="10762" width="16.5546875" bestFit="1" customWidth="1"/>
    <col min="10763" max="10763" width="12.5546875" customWidth="1"/>
    <col min="10764" max="10764" width="17.5546875" bestFit="1" customWidth="1"/>
    <col min="10765" max="10766" width="18.109375" bestFit="1" customWidth="1"/>
    <col min="10767" max="10767" width="12.88671875" bestFit="1" customWidth="1"/>
    <col min="10768" max="10769" width="16.5546875" bestFit="1" customWidth="1"/>
    <col min="10770" max="10771" width="13.109375" bestFit="1" customWidth="1"/>
    <col min="10772" max="10772" width="15.5546875" bestFit="1" customWidth="1"/>
    <col min="10773" max="10773" width="13.6640625" bestFit="1" customWidth="1"/>
    <col min="10774" max="10776" width="12.33203125" bestFit="1" customWidth="1"/>
    <col min="10777" max="10777" width="17.5546875" bestFit="1" customWidth="1"/>
    <col min="10778" max="10778" width="12.33203125" bestFit="1" customWidth="1"/>
    <col min="10779" max="10779" width="13.44140625" bestFit="1" customWidth="1"/>
    <col min="11014" max="11014" width="33.6640625" customWidth="1"/>
    <col min="11015" max="11015" width="16" customWidth="1"/>
    <col min="11016" max="11017" width="15" bestFit="1" customWidth="1"/>
    <col min="11018" max="11018" width="16.5546875" bestFit="1" customWidth="1"/>
    <col min="11019" max="11019" width="12.5546875" customWidth="1"/>
    <col min="11020" max="11020" width="17.5546875" bestFit="1" customWidth="1"/>
    <col min="11021" max="11022" width="18.109375" bestFit="1" customWidth="1"/>
    <col min="11023" max="11023" width="12.88671875" bestFit="1" customWidth="1"/>
    <col min="11024" max="11025" width="16.5546875" bestFit="1" customWidth="1"/>
    <col min="11026" max="11027" width="13.109375" bestFit="1" customWidth="1"/>
    <col min="11028" max="11028" width="15.5546875" bestFit="1" customWidth="1"/>
    <col min="11029" max="11029" width="13.6640625" bestFit="1" customWidth="1"/>
    <col min="11030" max="11032" width="12.33203125" bestFit="1" customWidth="1"/>
    <col min="11033" max="11033" width="17.5546875" bestFit="1" customWidth="1"/>
    <col min="11034" max="11034" width="12.33203125" bestFit="1" customWidth="1"/>
    <col min="11035" max="11035" width="13.44140625" bestFit="1" customWidth="1"/>
    <col min="11270" max="11270" width="33.6640625" customWidth="1"/>
    <col min="11271" max="11271" width="16" customWidth="1"/>
    <col min="11272" max="11273" width="15" bestFit="1" customWidth="1"/>
    <col min="11274" max="11274" width="16.5546875" bestFit="1" customWidth="1"/>
    <col min="11275" max="11275" width="12.5546875" customWidth="1"/>
    <col min="11276" max="11276" width="17.5546875" bestFit="1" customWidth="1"/>
    <col min="11277" max="11278" width="18.109375" bestFit="1" customWidth="1"/>
    <col min="11279" max="11279" width="12.88671875" bestFit="1" customWidth="1"/>
    <col min="11280" max="11281" width="16.5546875" bestFit="1" customWidth="1"/>
    <col min="11282" max="11283" width="13.109375" bestFit="1" customWidth="1"/>
    <col min="11284" max="11284" width="15.5546875" bestFit="1" customWidth="1"/>
    <col min="11285" max="11285" width="13.6640625" bestFit="1" customWidth="1"/>
    <col min="11286" max="11288" width="12.33203125" bestFit="1" customWidth="1"/>
    <col min="11289" max="11289" width="17.5546875" bestFit="1" customWidth="1"/>
    <col min="11290" max="11290" width="12.33203125" bestFit="1" customWidth="1"/>
    <col min="11291" max="11291" width="13.44140625" bestFit="1" customWidth="1"/>
    <col min="11526" max="11526" width="33.6640625" customWidth="1"/>
    <col min="11527" max="11527" width="16" customWidth="1"/>
    <col min="11528" max="11529" width="15" bestFit="1" customWidth="1"/>
    <col min="11530" max="11530" width="16.5546875" bestFit="1" customWidth="1"/>
    <col min="11531" max="11531" width="12.5546875" customWidth="1"/>
    <col min="11532" max="11532" width="17.5546875" bestFit="1" customWidth="1"/>
    <col min="11533" max="11534" width="18.109375" bestFit="1" customWidth="1"/>
    <col min="11535" max="11535" width="12.88671875" bestFit="1" customWidth="1"/>
    <col min="11536" max="11537" width="16.5546875" bestFit="1" customWidth="1"/>
    <col min="11538" max="11539" width="13.109375" bestFit="1" customWidth="1"/>
    <col min="11540" max="11540" width="15.5546875" bestFit="1" customWidth="1"/>
    <col min="11541" max="11541" width="13.6640625" bestFit="1" customWidth="1"/>
    <col min="11542" max="11544" width="12.33203125" bestFit="1" customWidth="1"/>
    <col min="11545" max="11545" width="17.5546875" bestFit="1" customWidth="1"/>
    <col min="11546" max="11546" width="12.33203125" bestFit="1" customWidth="1"/>
    <col min="11547" max="11547" width="13.44140625" bestFit="1" customWidth="1"/>
    <col min="11782" max="11782" width="33.6640625" customWidth="1"/>
    <col min="11783" max="11783" width="16" customWidth="1"/>
    <col min="11784" max="11785" width="15" bestFit="1" customWidth="1"/>
    <col min="11786" max="11786" width="16.5546875" bestFit="1" customWidth="1"/>
    <col min="11787" max="11787" width="12.5546875" customWidth="1"/>
    <col min="11788" max="11788" width="17.5546875" bestFit="1" customWidth="1"/>
    <col min="11789" max="11790" width="18.109375" bestFit="1" customWidth="1"/>
    <col min="11791" max="11791" width="12.88671875" bestFit="1" customWidth="1"/>
    <col min="11792" max="11793" width="16.5546875" bestFit="1" customWidth="1"/>
    <col min="11794" max="11795" width="13.109375" bestFit="1" customWidth="1"/>
    <col min="11796" max="11796" width="15.5546875" bestFit="1" customWidth="1"/>
    <col min="11797" max="11797" width="13.6640625" bestFit="1" customWidth="1"/>
    <col min="11798" max="11800" width="12.33203125" bestFit="1" customWidth="1"/>
    <col min="11801" max="11801" width="17.5546875" bestFit="1" customWidth="1"/>
    <col min="11802" max="11802" width="12.33203125" bestFit="1" customWidth="1"/>
    <col min="11803" max="11803" width="13.44140625" bestFit="1" customWidth="1"/>
    <col min="12038" max="12038" width="33.6640625" customWidth="1"/>
    <col min="12039" max="12039" width="16" customWidth="1"/>
    <col min="12040" max="12041" width="15" bestFit="1" customWidth="1"/>
    <col min="12042" max="12042" width="16.5546875" bestFit="1" customWidth="1"/>
    <col min="12043" max="12043" width="12.5546875" customWidth="1"/>
    <col min="12044" max="12044" width="17.5546875" bestFit="1" customWidth="1"/>
    <col min="12045" max="12046" width="18.109375" bestFit="1" customWidth="1"/>
    <col min="12047" max="12047" width="12.88671875" bestFit="1" customWidth="1"/>
    <col min="12048" max="12049" width="16.5546875" bestFit="1" customWidth="1"/>
    <col min="12050" max="12051" width="13.109375" bestFit="1" customWidth="1"/>
    <col min="12052" max="12052" width="15.5546875" bestFit="1" customWidth="1"/>
    <col min="12053" max="12053" width="13.6640625" bestFit="1" customWidth="1"/>
    <col min="12054" max="12056" width="12.33203125" bestFit="1" customWidth="1"/>
    <col min="12057" max="12057" width="17.5546875" bestFit="1" customWidth="1"/>
    <col min="12058" max="12058" width="12.33203125" bestFit="1" customWidth="1"/>
    <col min="12059" max="12059" width="13.44140625" bestFit="1" customWidth="1"/>
    <col min="12294" max="12294" width="33.6640625" customWidth="1"/>
    <col min="12295" max="12295" width="16" customWidth="1"/>
    <col min="12296" max="12297" width="15" bestFit="1" customWidth="1"/>
    <col min="12298" max="12298" width="16.5546875" bestFit="1" customWidth="1"/>
    <col min="12299" max="12299" width="12.5546875" customWidth="1"/>
    <col min="12300" max="12300" width="17.5546875" bestFit="1" customWidth="1"/>
    <col min="12301" max="12302" width="18.109375" bestFit="1" customWidth="1"/>
    <col min="12303" max="12303" width="12.88671875" bestFit="1" customWidth="1"/>
    <col min="12304" max="12305" width="16.5546875" bestFit="1" customWidth="1"/>
    <col min="12306" max="12307" width="13.109375" bestFit="1" customWidth="1"/>
    <col min="12308" max="12308" width="15.5546875" bestFit="1" customWidth="1"/>
    <col min="12309" max="12309" width="13.6640625" bestFit="1" customWidth="1"/>
    <col min="12310" max="12312" width="12.33203125" bestFit="1" customWidth="1"/>
    <col min="12313" max="12313" width="17.5546875" bestFit="1" customWidth="1"/>
    <col min="12314" max="12314" width="12.33203125" bestFit="1" customWidth="1"/>
    <col min="12315" max="12315" width="13.44140625" bestFit="1" customWidth="1"/>
    <col min="12550" max="12550" width="33.6640625" customWidth="1"/>
    <col min="12551" max="12551" width="16" customWidth="1"/>
    <col min="12552" max="12553" width="15" bestFit="1" customWidth="1"/>
    <col min="12554" max="12554" width="16.5546875" bestFit="1" customWidth="1"/>
    <col min="12555" max="12555" width="12.5546875" customWidth="1"/>
    <col min="12556" max="12556" width="17.5546875" bestFit="1" customWidth="1"/>
    <col min="12557" max="12558" width="18.109375" bestFit="1" customWidth="1"/>
    <col min="12559" max="12559" width="12.88671875" bestFit="1" customWidth="1"/>
    <col min="12560" max="12561" width="16.5546875" bestFit="1" customWidth="1"/>
    <col min="12562" max="12563" width="13.109375" bestFit="1" customWidth="1"/>
    <col min="12564" max="12564" width="15.5546875" bestFit="1" customWidth="1"/>
    <col min="12565" max="12565" width="13.6640625" bestFit="1" customWidth="1"/>
    <col min="12566" max="12568" width="12.33203125" bestFit="1" customWidth="1"/>
    <col min="12569" max="12569" width="17.5546875" bestFit="1" customWidth="1"/>
    <col min="12570" max="12570" width="12.33203125" bestFit="1" customWidth="1"/>
    <col min="12571" max="12571" width="13.44140625" bestFit="1" customWidth="1"/>
    <col min="12806" max="12806" width="33.6640625" customWidth="1"/>
    <col min="12807" max="12807" width="16" customWidth="1"/>
    <col min="12808" max="12809" width="15" bestFit="1" customWidth="1"/>
    <col min="12810" max="12810" width="16.5546875" bestFit="1" customWidth="1"/>
    <col min="12811" max="12811" width="12.5546875" customWidth="1"/>
    <col min="12812" max="12812" width="17.5546875" bestFit="1" customWidth="1"/>
    <col min="12813" max="12814" width="18.109375" bestFit="1" customWidth="1"/>
    <col min="12815" max="12815" width="12.88671875" bestFit="1" customWidth="1"/>
    <col min="12816" max="12817" width="16.5546875" bestFit="1" customWidth="1"/>
    <col min="12818" max="12819" width="13.109375" bestFit="1" customWidth="1"/>
    <col min="12820" max="12820" width="15.5546875" bestFit="1" customWidth="1"/>
    <col min="12821" max="12821" width="13.6640625" bestFit="1" customWidth="1"/>
    <col min="12822" max="12824" width="12.33203125" bestFit="1" customWidth="1"/>
    <col min="12825" max="12825" width="17.5546875" bestFit="1" customWidth="1"/>
    <col min="12826" max="12826" width="12.33203125" bestFit="1" customWidth="1"/>
    <col min="12827" max="12827" width="13.44140625" bestFit="1" customWidth="1"/>
    <col min="13062" max="13062" width="33.6640625" customWidth="1"/>
    <col min="13063" max="13063" width="16" customWidth="1"/>
    <col min="13064" max="13065" width="15" bestFit="1" customWidth="1"/>
    <col min="13066" max="13066" width="16.5546875" bestFit="1" customWidth="1"/>
    <col min="13067" max="13067" width="12.5546875" customWidth="1"/>
    <col min="13068" max="13068" width="17.5546875" bestFit="1" customWidth="1"/>
    <col min="13069" max="13070" width="18.109375" bestFit="1" customWidth="1"/>
    <col min="13071" max="13071" width="12.88671875" bestFit="1" customWidth="1"/>
    <col min="13072" max="13073" width="16.5546875" bestFit="1" customWidth="1"/>
    <col min="13074" max="13075" width="13.109375" bestFit="1" customWidth="1"/>
    <col min="13076" max="13076" width="15.5546875" bestFit="1" customWidth="1"/>
    <col min="13077" max="13077" width="13.6640625" bestFit="1" customWidth="1"/>
    <col min="13078" max="13080" width="12.33203125" bestFit="1" customWidth="1"/>
    <col min="13081" max="13081" width="17.5546875" bestFit="1" customWidth="1"/>
    <col min="13082" max="13082" width="12.33203125" bestFit="1" customWidth="1"/>
    <col min="13083" max="13083" width="13.44140625" bestFit="1" customWidth="1"/>
    <col min="13318" max="13318" width="33.6640625" customWidth="1"/>
    <col min="13319" max="13319" width="16" customWidth="1"/>
    <col min="13320" max="13321" width="15" bestFit="1" customWidth="1"/>
    <col min="13322" max="13322" width="16.5546875" bestFit="1" customWidth="1"/>
    <col min="13323" max="13323" width="12.5546875" customWidth="1"/>
    <col min="13324" max="13324" width="17.5546875" bestFit="1" customWidth="1"/>
    <col min="13325" max="13326" width="18.109375" bestFit="1" customWidth="1"/>
    <col min="13327" max="13327" width="12.88671875" bestFit="1" customWidth="1"/>
    <col min="13328" max="13329" width="16.5546875" bestFit="1" customWidth="1"/>
    <col min="13330" max="13331" width="13.109375" bestFit="1" customWidth="1"/>
    <col min="13332" max="13332" width="15.5546875" bestFit="1" customWidth="1"/>
    <col min="13333" max="13333" width="13.6640625" bestFit="1" customWidth="1"/>
    <col min="13334" max="13336" width="12.33203125" bestFit="1" customWidth="1"/>
    <col min="13337" max="13337" width="17.5546875" bestFit="1" customWidth="1"/>
    <col min="13338" max="13338" width="12.33203125" bestFit="1" customWidth="1"/>
    <col min="13339" max="13339" width="13.44140625" bestFit="1" customWidth="1"/>
    <col min="13574" max="13574" width="33.6640625" customWidth="1"/>
    <col min="13575" max="13575" width="16" customWidth="1"/>
    <col min="13576" max="13577" width="15" bestFit="1" customWidth="1"/>
    <col min="13578" max="13578" width="16.5546875" bestFit="1" customWidth="1"/>
    <col min="13579" max="13579" width="12.5546875" customWidth="1"/>
    <col min="13580" max="13580" width="17.5546875" bestFit="1" customWidth="1"/>
    <col min="13581" max="13582" width="18.109375" bestFit="1" customWidth="1"/>
    <col min="13583" max="13583" width="12.88671875" bestFit="1" customWidth="1"/>
    <col min="13584" max="13585" width="16.5546875" bestFit="1" customWidth="1"/>
    <col min="13586" max="13587" width="13.109375" bestFit="1" customWidth="1"/>
    <col min="13588" max="13588" width="15.5546875" bestFit="1" customWidth="1"/>
    <col min="13589" max="13589" width="13.6640625" bestFit="1" customWidth="1"/>
    <col min="13590" max="13592" width="12.33203125" bestFit="1" customWidth="1"/>
    <col min="13593" max="13593" width="17.5546875" bestFit="1" customWidth="1"/>
    <col min="13594" max="13594" width="12.33203125" bestFit="1" customWidth="1"/>
    <col min="13595" max="13595" width="13.44140625" bestFit="1" customWidth="1"/>
    <col min="13830" max="13830" width="33.6640625" customWidth="1"/>
    <col min="13831" max="13831" width="16" customWidth="1"/>
    <col min="13832" max="13833" width="15" bestFit="1" customWidth="1"/>
    <col min="13834" max="13834" width="16.5546875" bestFit="1" customWidth="1"/>
    <col min="13835" max="13835" width="12.5546875" customWidth="1"/>
    <col min="13836" max="13836" width="17.5546875" bestFit="1" customWidth="1"/>
    <col min="13837" max="13838" width="18.109375" bestFit="1" customWidth="1"/>
    <col min="13839" max="13839" width="12.88671875" bestFit="1" customWidth="1"/>
    <col min="13840" max="13841" width="16.5546875" bestFit="1" customWidth="1"/>
    <col min="13842" max="13843" width="13.109375" bestFit="1" customWidth="1"/>
    <col min="13844" max="13844" width="15.5546875" bestFit="1" customWidth="1"/>
    <col min="13845" max="13845" width="13.6640625" bestFit="1" customWidth="1"/>
    <col min="13846" max="13848" width="12.33203125" bestFit="1" customWidth="1"/>
    <col min="13849" max="13849" width="17.5546875" bestFit="1" customWidth="1"/>
    <col min="13850" max="13850" width="12.33203125" bestFit="1" customWidth="1"/>
    <col min="13851" max="13851" width="13.44140625" bestFit="1" customWidth="1"/>
    <col min="14086" max="14086" width="33.6640625" customWidth="1"/>
    <col min="14087" max="14087" width="16" customWidth="1"/>
    <col min="14088" max="14089" width="15" bestFit="1" customWidth="1"/>
    <col min="14090" max="14090" width="16.5546875" bestFit="1" customWidth="1"/>
    <col min="14091" max="14091" width="12.5546875" customWidth="1"/>
    <col min="14092" max="14092" width="17.5546875" bestFit="1" customWidth="1"/>
    <col min="14093" max="14094" width="18.109375" bestFit="1" customWidth="1"/>
    <col min="14095" max="14095" width="12.88671875" bestFit="1" customWidth="1"/>
    <col min="14096" max="14097" width="16.5546875" bestFit="1" customWidth="1"/>
    <col min="14098" max="14099" width="13.109375" bestFit="1" customWidth="1"/>
    <col min="14100" max="14100" width="15.5546875" bestFit="1" customWidth="1"/>
    <col min="14101" max="14101" width="13.6640625" bestFit="1" customWidth="1"/>
    <col min="14102" max="14104" width="12.33203125" bestFit="1" customWidth="1"/>
    <col min="14105" max="14105" width="17.5546875" bestFit="1" customWidth="1"/>
    <col min="14106" max="14106" width="12.33203125" bestFit="1" customWidth="1"/>
    <col min="14107" max="14107" width="13.44140625" bestFit="1" customWidth="1"/>
    <col min="14342" max="14342" width="33.6640625" customWidth="1"/>
    <col min="14343" max="14343" width="16" customWidth="1"/>
    <col min="14344" max="14345" width="15" bestFit="1" customWidth="1"/>
    <col min="14346" max="14346" width="16.5546875" bestFit="1" customWidth="1"/>
    <col min="14347" max="14347" width="12.5546875" customWidth="1"/>
    <col min="14348" max="14348" width="17.5546875" bestFit="1" customWidth="1"/>
    <col min="14349" max="14350" width="18.109375" bestFit="1" customWidth="1"/>
    <col min="14351" max="14351" width="12.88671875" bestFit="1" customWidth="1"/>
    <col min="14352" max="14353" width="16.5546875" bestFit="1" customWidth="1"/>
    <col min="14354" max="14355" width="13.109375" bestFit="1" customWidth="1"/>
    <col min="14356" max="14356" width="15.5546875" bestFit="1" customWidth="1"/>
    <col min="14357" max="14357" width="13.6640625" bestFit="1" customWidth="1"/>
    <col min="14358" max="14360" width="12.33203125" bestFit="1" customWidth="1"/>
    <col min="14361" max="14361" width="17.5546875" bestFit="1" customWidth="1"/>
    <col min="14362" max="14362" width="12.33203125" bestFit="1" customWidth="1"/>
    <col min="14363" max="14363" width="13.44140625" bestFit="1" customWidth="1"/>
    <col min="14598" max="14598" width="33.6640625" customWidth="1"/>
    <col min="14599" max="14599" width="16" customWidth="1"/>
    <col min="14600" max="14601" width="15" bestFit="1" customWidth="1"/>
    <col min="14602" max="14602" width="16.5546875" bestFit="1" customWidth="1"/>
    <col min="14603" max="14603" width="12.5546875" customWidth="1"/>
    <col min="14604" max="14604" width="17.5546875" bestFit="1" customWidth="1"/>
    <col min="14605" max="14606" width="18.109375" bestFit="1" customWidth="1"/>
    <col min="14607" max="14607" width="12.88671875" bestFit="1" customWidth="1"/>
    <col min="14608" max="14609" width="16.5546875" bestFit="1" customWidth="1"/>
    <col min="14610" max="14611" width="13.109375" bestFit="1" customWidth="1"/>
    <col min="14612" max="14612" width="15.5546875" bestFit="1" customWidth="1"/>
    <col min="14613" max="14613" width="13.6640625" bestFit="1" customWidth="1"/>
    <col min="14614" max="14616" width="12.33203125" bestFit="1" customWidth="1"/>
    <col min="14617" max="14617" width="17.5546875" bestFit="1" customWidth="1"/>
    <col min="14618" max="14618" width="12.33203125" bestFit="1" customWidth="1"/>
    <col min="14619" max="14619" width="13.44140625" bestFit="1" customWidth="1"/>
    <col min="14854" max="14854" width="33.6640625" customWidth="1"/>
    <col min="14855" max="14855" width="16" customWidth="1"/>
    <col min="14856" max="14857" width="15" bestFit="1" customWidth="1"/>
    <col min="14858" max="14858" width="16.5546875" bestFit="1" customWidth="1"/>
    <col min="14859" max="14859" width="12.5546875" customWidth="1"/>
    <col min="14860" max="14860" width="17.5546875" bestFit="1" customWidth="1"/>
    <col min="14861" max="14862" width="18.109375" bestFit="1" customWidth="1"/>
    <col min="14863" max="14863" width="12.88671875" bestFit="1" customWidth="1"/>
    <col min="14864" max="14865" width="16.5546875" bestFit="1" customWidth="1"/>
    <col min="14866" max="14867" width="13.109375" bestFit="1" customWidth="1"/>
    <col min="14868" max="14868" width="15.5546875" bestFit="1" customWidth="1"/>
    <col min="14869" max="14869" width="13.6640625" bestFit="1" customWidth="1"/>
    <col min="14870" max="14872" width="12.33203125" bestFit="1" customWidth="1"/>
    <col min="14873" max="14873" width="17.5546875" bestFit="1" customWidth="1"/>
    <col min="14874" max="14874" width="12.33203125" bestFit="1" customWidth="1"/>
    <col min="14875" max="14875" width="13.44140625" bestFit="1" customWidth="1"/>
    <col min="15110" max="15110" width="33.6640625" customWidth="1"/>
    <col min="15111" max="15111" width="16" customWidth="1"/>
    <col min="15112" max="15113" width="15" bestFit="1" customWidth="1"/>
    <col min="15114" max="15114" width="16.5546875" bestFit="1" customWidth="1"/>
    <col min="15115" max="15115" width="12.5546875" customWidth="1"/>
    <col min="15116" max="15116" width="17.5546875" bestFit="1" customWidth="1"/>
    <col min="15117" max="15118" width="18.109375" bestFit="1" customWidth="1"/>
    <col min="15119" max="15119" width="12.88671875" bestFit="1" customWidth="1"/>
    <col min="15120" max="15121" width="16.5546875" bestFit="1" customWidth="1"/>
    <col min="15122" max="15123" width="13.109375" bestFit="1" customWidth="1"/>
    <col min="15124" max="15124" width="15.5546875" bestFit="1" customWidth="1"/>
    <col min="15125" max="15125" width="13.6640625" bestFit="1" customWidth="1"/>
    <col min="15126" max="15128" width="12.33203125" bestFit="1" customWidth="1"/>
    <col min="15129" max="15129" width="17.5546875" bestFit="1" customWidth="1"/>
    <col min="15130" max="15130" width="12.33203125" bestFit="1" customWidth="1"/>
    <col min="15131" max="15131" width="13.44140625" bestFit="1" customWidth="1"/>
    <col min="15366" max="15366" width="33.6640625" customWidth="1"/>
    <col min="15367" max="15367" width="16" customWidth="1"/>
    <col min="15368" max="15369" width="15" bestFit="1" customWidth="1"/>
    <col min="15370" max="15370" width="16.5546875" bestFit="1" customWidth="1"/>
    <col min="15371" max="15371" width="12.5546875" customWidth="1"/>
    <col min="15372" max="15372" width="17.5546875" bestFit="1" customWidth="1"/>
    <col min="15373" max="15374" width="18.109375" bestFit="1" customWidth="1"/>
    <col min="15375" max="15375" width="12.88671875" bestFit="1" customWidth="1"/>
    <col min="15376" max="15377" width="16.5546875" bestFit="1" customWidth="1"/>
    <col min="15378" max="15379" width="13.109375" bestFit="1" customWidth="1"/>
    <col min="15380" max="15380" width="15.5546875" bestFit="1" customWidth="1"/>
    <col min="15381" max="15381" width="13.6640625" bestFit="1" customWidth="1"/>
    <col min="15382" max="15384" width="12.33203125" bestFit="1" customWidth="1"/>
    <col min="15385" max="15385" width="17.5546875" bestFit="1" customWidth="1"/>
    <col min="15386" max="15386" width="12.33203125" bestFit="1" customWidth="1"/>
    <col min="15387" max="15387" width="13.44140625" bestFit="1" customWidth="1"/>
    <col min="15622" max="15622" width="33.6640625" customWidth="1"/>
    <col min="15623" max="15623" width="16" customWidth="1"/>
    <col min="15624" max="15625" width="15" bestFit="1" customWidth="1"/>
    <col min="15626" max="15626" width="16.5546875" bestFit="1" customWidth="1"/>
    <col min="15627" max="15627" width="12.5546875" customWidth="1"/>
    <col min="15628" max="15628" width="17.5546875" bestFit="1" customWidth="1"/>
    <col min="15629" max="15630" width="18.109375" bestFit="1" customWidth="1"/>
    <col min="15631" max="15631" width="12.88671875" bestFit="1" customWidth="1"/>
    <col min="15632" max="15633" width="16.5546875" bestFit="1" customWidth="1"/>
    <col min="15634" max="15635" width="13.109375" bestFit="1" customWidth="1"/>
    <col min="15636" max="15636" width="15.5546875" bestFit="1" customWidth="1"/>
    <col min="15637" max="15637" width="13.6640625" bestFit="1" customWidth="1"/>
    <col min="15638" max="15640" width="12.33203125" bestFit="1" customWidth="1"/>
    <col min="15641" max="15641" width="17.5546875" bestFit="1" customWidth="1"/>
    <col min="15642" max="15642" width="12.33203125" bestFit="1" customWidth="1"/>
    <col min="15643" max="15643" width="13.44140625" bestFit="1" customWidth="1"/>
    <col min="15878" max="15878" width="33.6640625" customWidth="1"/>
    <col min="15879" max="15879" width="16" customWidth="1"/>
    <col min="15880" max="15881" width="15" bestFit="1" customWidth="1"/>
    <col min="15882" max="15882" width="16.5546875" bestFit="1" customWidth="1"/>
    <col min="15883" max="15883" width="12.5546875" customWidth="1"/>
    <col min="15884" max="15884" width="17.5546875" bestFit="1" customWidth="1"/>
    <col min="15885" max="15886" width="18.109375" bestFit="1" customWidth="1"/>
    <col min="15887" max="15887" width="12.88671875" bestFit="1" customWidth="1"/>
    <col min="15888" max="15889" width="16.5546875" bestFit="1" customWidth="1"/>
    <col min="15890" max="15891" width="13.109375" bestFit="1" customWidth="1"/>
    <col min="15892" max="15892" width="15.5546875" bestFit="1" customWidth="1"/>
    <col min="15893" max="15893" width="13.6640625" bestFit="1" customWidth="1"/>
    <col min="15894" max="15896" width="12.33203125" bestFit="1" customWidth="1"/>
    <col min="15897" max="15897" width="17.5546875" bestFit="1" customWidth="1"/>
    <col min="15898" max="15898" width="12.33203125" bestFit="1" customWidth="1"/>
    <col min="15899" max="15899" width="13.44140625" bestFit="1" customWidth="1"/>
    <col min="16134" max="16134" width="33.6640625" customWidth="1"/>
    <col min="16135" max="16135" width="16" customWidth="1"/>
    <col min="16136" max="16137" width="15" bestFit="1" customWidth="1"/>
    <col min="16138" max="16138" width="16.5546875" bestFit="1" customWidth="1"/>
    <col min="16139" max="16139" width="12.5546875" customWidth="1"/>
    <col min="16140" max="16140" width="17.5546875" bestFit="1" customWidth="1"/>
    <col min="16141" max="16142" width="18.109375" bestFit="1" customWidth="1"/>
    <col min="16143" max="16143" width="12.88671875" bestFit="1" customWidth="1"/>
    <col min="16144" max="16145" width="16.5546875" bestFit="1" customWidth="1"/>
    <col min="16146" max="16147" width="13.109375" bestFit="1" customWidth="1"/>
    <col min="16148" max="16148" width="15.5546875" bestFit="1" customWidth="1"/>
    <col min="16149" max="16149" width="13.6640625" bestFit="1" customWidth="1"/>
    <col min="16150" max="16152" width="12.33203125" bestFit="1" customWidth="1"/>
    <col min="16153" max="16153" width="17.5546875" bestFit="1" customWidth="1"/>
    <col min="16154" max="16154" width="12.33203125" bestFit="1" customWidth="1"/>
    <col min="16155" max="16155" width="13.44140625" bestFit="1" customWidth="1"/>
  </cols>
  <sheetData>
    <row r="1" spans="1:27" ht="14.4">
      <c r="B1" s="499"/>
      <c r="C1" s="499"/>
      <c r="D1" s="499"/>
      <c r="E1" s="499"/>
      <c r="F1" s="499"/>
      <c r="G1" s="499"/>
      <c r="H1" s="499"/>
      <c r="I1" s="499"/>
      <c r="J1" s="499"/>
      <c r="K1" s="499"/>
      <c r="L1" s="499"/>
      <c r="M1" s="499"/>
      <c r="N1" s="499"/>
      <c r="O1" s="499"/>
      <c r="P1" s="499"/>
      <c r="Q1" s="499"/>
      <c r="R1" s="499"/>
      <c r="S1" s="499"/>
      <c r="T1" s="499"/>
      <c r="U1" s="499"/>
      <c r="V1" s="499"/>
      <c r="W1" s="499"/>
      <c r="X1" s="499"/>
      <c r="Y1" s="499"/>
      <c r="Z1" s="499"/>
    </row>
    <row r="2" spans="1:27" s="395" customFormat="1" ht="31.5" customHeight="1">
      <c r="A2"/>
      <c r="B2" s="500" t="s">
        <v>597</v>
      </c>
      <c r="C2" s="393" t="s">
        <v>598</v>
      </c>
      <c r="D2" s="501" t="s">
        <v>599</v>
      </c>
      <c r="E2" s="501"/>
      <c r="F2" s="394" t="s">
        <v>598</v>
      </c>
      <c r="G2" s="394" t="s">
        <v>600</v>
      </c>
      <c r="H2" s="502" t="s">
        <v>601</v>
      </c>
      <c r="I2" s="503"/>
      <c r="J2" s="503"/>
      <c r="K2" s="503"/>
      <c r="L2" s="503"/>
      <c r="M2" s="504"/>
      <c r="N2" s="505" t="s">
        <v>602</v>
      </c>
      <c r="O2" s="506"/>
      <c r="P2" s="506"/>
      <c r="Q2" s="506"/>
      <c r="R2" s="506"/>
      <c r="S2" s="506"/>
      <c r="T2" s="507"/>
      <c r="U2" s="508" t="s">
        <v>603</v>
      </c>
      <c r="V2" s="509"/>
      <c r="W2" s="509"/>
      <c r="X2" s="510"/>
      <c r="Y2" s="511" t="s">
        <v>604</v>
      </c>
      <c r="Z2" s="513" t="s">
        <v>35</v>
      </c>
    </row>
    <row r="3" spans="1:27" s="395" customFormat="1" ht="39.6" customHeight="1">
      <c r="A3"/>
      <c r="B3" s="500"/>
      <c r="C3" s="396">
        <v>45199</v>
      </c>
      <c r="D3" s="393" t="s">
        <v>605</v>
      </c>
      <c r="E3" s="393" t="s">
        <v>460</v>
      </c>
      <c r="F3" s="397">
        <v>44926</v>
      </c>
      <c r="G3" s="394" t="s">
        <v>606</v>
      </c>
      <c r="H3" s="398" t="s">
        <v>618</v>
      </c>
      <c r="I3" s="398" t="s">
        <v>607</v>
      </c>
      <c r="J3" s="398" t="s">
        <v>608</v>
      </c>
      <c r="K3" s="398" t="s">
        <v>609</v>
      </c>
      <c r="L3" s="398" t="s">
        <v>48</v>
      </c>
      <c r="M3" s="398" t="s">
        <v>61</v>
      </c>
      <c r="N3" s="399" t="s">
        <v>117</v>
      </c>
      <c r="O3" s="399" t="s">
        <v>610</v>
      </c>
      <c r="P3" s="399" t="s">
        <v>119</v>
      </c>
      <c r="Q3" s="399" t="s">
        <v>619</v>
      </c>
      <c r="R3" s="399" t="s">
        <v>611</v>
      </c>
      <c r="S3" s="399" t="s">
        <v>121</v>
      </c>
      <c r="T3" s="399" t="s">
        <v>122</v>
      </c>
      <c r="U3" s="400" t="s">
        <v>612</v>
      </c>
      <c r="V3" s="400" t="s">
        <v>613</v>
      </c>
      <c r="W3" s="400" t="s">
        <v>614</v>
      </c>
      <c r="X3" s="400" t="s">
        <v>137</v>
      </c>
      <c r="Y3" s="512"/>
      <c r="Z3" s="513"/>
    </row>
    <row r="4" spans="1:27" s="407" customFormat="1" ht="12.75" customHeight="1">
      <c r="A4" s="401">
        <v>1</v>
      </c>
      <c r="B4" s="408" t="s">
        <v>1</v>
      </c>
      <c r="C4" s="402">
        <f>+SUM(C5:C63)-'BG 092023'!C6</f>
        <v>0</v>
      </c>
      <c r="D4" s="403"/>
      <c r="E4" s="403"/>
      <c r="F4" s="404">
        <v>0</v>
      </c>
      <c r="G4" s="404">
        <f>+C4-F4+D4-E4</f>
        <v>0</v>
      </c>
      <c r="H4" s="404">
        <v>0</v>
      </c>
      <c r="I4" s="404">
        <v>0</v>
      </c>
      <c r="J4" s="404">
        <v>0</v>
      </c>
      <c r="K4" s="404">
        <v>0</v>
      </c>
      <c r="L4" s="404" t="s">
        <v>168</v>
      </c>
      <c r="M4" s="404">
        <v>0</v>
      </c>
      <c r="N4" s="404">
        <v>0</v>
      </c>
      <c r="O4" s="404">
        <v>0</v>
      </c>
      <c r="P4" s="404">
        <v>0</v>
      </c>
      <c r="Q4" s="404">
        <v>0</v>
      </c>
      <c r="R4" s="404">
        <v>0</v>
      </c>
      <c r="S4" s="404">
        <v>0</v>
      </c>
      <c r="T4" s="404">
        <v>0</v>
      </c>
      <c r="U4" s="404">
        <v>0</v>
      </c>
      <c r="V4" s="404">
        <v>0</v>
      </c>
      <c r="W4" s="404">
        <v>0</v>
      </c>
      <c r="X4" s="404">
        <v>0</v>
      </c>
      <c r="Y4" s="404">
        <v>0</v>
      </c>
      <c r="Z4" s="405">
        <f t="shared" ref="Z4:Z35" si="0">SUM(G4:Y4)</f>
        <v>0</v>
      </c>
      <c r="AA4" s="406"/>
    </row>
    <row r="5" spans="1:27" s="407" customFormat="1" ht="12.75" customHeight="1">
      <c r="A5" s="401">
        <v>11</v>
      </c>
      <c r="B5" s="408" t="s">
        <v>2</v>
      </c>
      <c r="C5" s="402"/>
      <c r="D5" s="405"/>
      <c r="E5" s="405"/>
      <c r="F5" s="404">
        <v>0</v>
      </c>
      <c r="G5" s="404">
        <f>+C5-F5+D5-E5</f>
        <v>0</v>
      </c>
      <c r="H5" s="404">
        <v>0</v>
      </c>
      <c r="I5" s="404">
        <v>0</v>
      </c>
      <c r="J5" s="404">
        <v>0</v>
      </c>
      <c r="K5" s="404">
        <v>0</v>
      </c>
      <c r="L5" s="404" t="s">
        <v>168</v>
      </c>
      <c r="M5" s="404">
        <v>0</v>
      </c>
      <c r="N5" s="404">
        <v>0</v>
      </c>
      <c r="O5" s="404">
        <v>0</v>
      </c>
      <c r="P5" s="404">
        <v>0</v>
      </c>
      <c r="Q5" s="404">
        <v>0</v>
      </c>
      <c r="R5" s="404">
        <v>0</v>
      </c>
      <c r="S5" s="404">
        <v>0</v>
      </c>
      <c r="T5" s="404">
        <v>0</v>
      </c>
      <c r="U5" s="404">
        <v>0</v>
      </c>
      <c r="V5" s="404">
        <v>0</v>
      </c>
      <c r="W5" s="404">
        <v>0</v>
      </c>
      <c r="X5" s="404">
        <v>0</v>
      </c>
      <c r="Y5" s="404">
        <v>0</v>
      </c>
      <c r="Z5" s="405">
        <f t="shared" si="0"/>
        <v>0</v>
      </c>
      <c r="AA5" s="409"/>
    </row>
    <row r="6" spans="1:27" s="407" customFormat="1" ht="12.75" customHeight="1">
      <c r="A6" s="401">
        <v>111</v>
      </c>
      <c r="B6" s="408" t="s">
        <v>426</v>
      </c>
      <c r="C6" s="402"/>
      <c r="D6" s="405"/>
      <c r="E6" s="405"/>
      <c r="F6" s="404">
        <v>0</v>
      </c>
      <c r="G6" s="404">
        <f>+C6-F6+D6-E6</f>
        <v>0</v>
      </c>
      <c r="H6" s="404">
        <v>0</v>
      </c>
      <c r="I6" s="404">
        <v>0</v>
      </c>
      <c r="J6" s="404">
        <v>0</v>
      </c>
      <c r="K6" s="404">
        <v>0</v>
      </c>
      <c r="L6" s="404" t="s">
        <v>168</v>
      </c>
      <c r="M6" s="404">
        <v>0</v>
      </c>
      <c r="N6" s="404">
        <v>0</v>
      </c>
      <c r="O6" s="404">
        <v>0</v>
      </c>
      <c r="P6" s="404">
        <v>0</v>
      </c>
      <c r="Q6" s="404">
        <v>0</v>
      </c>
      <c r="R6" s="404">
        <v>0</v>
      </c>
      <c r="S6" s="404">
        <v>0</v>
      </c>
      <c r="T6" s="404">
        <v>0</v>
      </c>
      <c r="U6" s="404">
        <v>0</v>
      </c>
      <c r="V6" s="404">
        <v>0</v>
      </c>
      <c r="W6" s="404">
        <v>0</v>
      </c>
      <c r="X6" s="404">
        <v>0</v>
      </c>
      <c r="Y6" s="404">
        <v>0</v>
      </c>
      <c r="Z6" s="405">
        <f t="shared" si="0"/>
        <v>0</v>
      </c>
      <c r="AA6" s="409"/>
    </row>
    <row r="7" spans="1:27" s="407" customFormat="1" ht="12.75" customHeight="1">
      <c r="A7" s="401">
        <v>11103</v>
      </c>
      <c r="B7" s="408" t="s">
        <v>427</v>
      </c>
      <c r="C7" s="402"/>
      <c r="D7" s="405"/>
      <c r="E7" s="405"/>
      <c r="F7" s="404">
        <v>0</v>
      </c>
      <c r="G7" s="404">
        <f>+C7-F7+D7-E7</f>
        <v>0</v>
      </c>
      <c r="H7" s="404">
        <v>0</v>
      </c>
      <c r="I7" s="404">
        <v>0</v>
      </c>
      <c r="J7" s="404">
        <v>0</v>
      </c>
      <c r="K7" s="404">
        <v>0</v>
      </c>
      <c r="L7" s="404" t="s">
        <v>168</v>
      </c>
      <c r="M7" s="404">
        <v>0</v>
      </c>
      <c r="N7" s="404">
        <v>0</v>
      </c>
      <c r="O7" s="404">
        <v>0</v>
      </c>
      <c r="P7" s="404">
        <v>0</v>
      </c>
      <c r="Q7" s="404">
        <v>0</v>
      </c>
      <c r="R7" s="404">
        <v>0</v>
      </c>
      <c r="S7" s="404">
        <v>0</v>
      </c>
      <c r="T7" s="404">
        <v>0</v>
      </c>
      <c r="U7" s="404">
        <v>0</v>
      </c>
      <c r="V7" s="404">
        <v>0</v>
      </c>
      <c r="W7" s="404">
        <v>0</v>
      </c>
      <c r="X7" s="404">
        <v>0</v>
      </c>
      <c r="Y7" s="404">
        <v>0</v>
      </c>
      <c r="Z7" s="405">
        <f t="shared" si="0"/>
        <v>0</v>
      </c>
      <c r="AA7" s="409"/>
    </row>
    <row r="8" spans="1:27" s="407" customFormat="1" ht="12.75" customHeight="1">
      <c r="A8" s="401">
        <v>1110302</v>
      </c>
      <c r="B8" s="408" t="s">
        <v>428</v>
      </c>
      <c r="C8" s="402">
        <f>+VLOOKUP(A8,'BG 092023'!A:C,3,FALSE)</f>
        <v>519027864.0517</v>
      </c>
      <c r="D8" s="405"/>
      <c r="E8" s="405"/>
      <c r="F8" s="404">
        <v>0</v>
      </c>
      <c r="G8" s="404">
        <f t="shared" ref="G8:G40" si="1">+C8-F8+D8-E8</f>
        <v>519027864.0517</v>
      </c>
      <c r="H8" s="404">
        <v>0</v>
      </c>
      <c r="I8" s="404">
        <v>0</v>
      </c>
      <c r="J8" s="404">
        <v>0</v>
      </c>
      <c r="K8" s="404">
        <v>0</v>
      </c>
      <c r="L8" s="404">
        <v>0</v>
      </c>
      <c r="M8" s="404">
        <v>0</v>
      </c>
      <c r="N8" s="404">
        <v>0</v>
      </c>
      <c r="O8" s="404">
        <v>0</v>
      </c>
      <c r="P8" s="404">
        <v>0</v>
      </c>
      <c r="Q8" s="404">
        <v>0</v>
      </c>
      <c r="R8" s="404">
        <v>0</v>
      </c>
      <c r="S8" s="404">
        <v>0</v>
      </c>
      <c r="T8" s="404">
        <v>0</v>
      </c>
      <c r="U8" s="404">
        <v>0</v>
      </c>
      <c r="V8" s="404">
        <v>0</v>
      </c>
      <c r="W8" s="404">
        <v>0</v>
      </c>
      <c r="X8" s="404">
        <v>0</v>
      </c>
      <c r="Y8" s="404">
        <v>0</v>
      </c>
      <c r="Z8" s="405">
        <f t="shared" si="0"/>
        <v>519027864.0517</v>
      </c>
      <c r="AA8" s="409"/>
    </row>
    <row r="9" spans="1:27" s="407" customFormat="1" ht="12.75" customHeight="1">
      <c r="A9" s="401">
        <v>1110303</v>
      </c>
      <c r="B9" s="408" t="s">
        <v>429</v>
      </c>
      <c r="C9" s="402">
        <f>+VLOOKUP(A9,'BG 092023'!A:C,3,FALSE)</f>
        <v>37490240.57</v>
      </c>
      <c r="D9" s="405"/>
      <c r="E9" s="405"/>
      <c r="F9" s="404">
        <v>0</v>
      </c>
      <c r="G9" s="404">
        <f t="shared" si="1"/>
        <v>37490240.57</v>
      </c>
      <c r="H9" s="404">
        <v>0</v>
      </c>
      <c r="I9" s="404">
        <v>0</v>
      </c>
      <c r="J9" s="404">
        <v>0</v>
      </c>
      <c r="K9" s="404">
        <v>0</v>
      </c>
      <c r="L9" s="404">
        <v>0</v>
      </c>
      <c r="M9" s="404">
        <v>0</v>
      </c>
      <c r="N9" s="404">
        <v>0</v>
      </c>
      <c r="O9" s="404">
        <v>0</v>
      </c>
      <c r="P9" s="404">
        <v>0</v>
      </c>
      <c r="Q9" s="404">
        <v>0</v>
      </c>
      <c r="R9" s="404">
        <v>0</v>
      </c>
      <c r="S9" s="404">
        <v>0</v>
      </c>
      <c r="T9" s="404">
        <v>0</v>
      </c>
      <c r="U9" s="404">
        <v>0</v>
      </c>
      <c r="V9" s="404">
        <v>0</v>
      </c>
      <c r="W9" s="404">
        <v>0</v>
      </c>
      <c r="X9" s="404">
        <v>0</v>
      </c>
      <c r="Y9" s="404">
        <v>0</v>
      </c>
      <c r="Z9" s="405">
        <f t="shared" si="0"/>
        <v>37490240.57</v>
      </c>
      <c r="AA9" s="409"/>
    </row>
    <row r="10" spans="1:27" s="407" customFormat="1" ht="12.75" customHeight="1">
      <c r="A10" s="401">
        <v>112</v>
      </c>
      <c r="B10" s="408" t="s">
        <v>146</v>
      </c>
      <c r="C10" s="402"/>
      <c r="D10" s="405"/>
      <c r="E10" s="405"/>
      <c r="F10" s="404">
        <v>0</v>
      </c>
      <c r="G10" s="404">
        <f t="shared" si="1"/>
        <v>0</v>
      </c>
      <c r="H10" s="404">
        <v>0</v>
      </c>
      <c r="I10" s="404">
        <v>0</v>
      </c>
      <c r="J10" s="404">
        <v>0</v>
      </c>
      <c r="K10" s="404">
        <v>0</v>
      </c>
      <c r="L10" s="404" t="s">
        <v>168</v>
      </c>
      <c r="M10" s="404">
        <v>0</v>
      </c>
      <c r="N10" s="404">
        <v>0</v>
      </c>
      <c r="O10" s="404">
        <v>0</v>
      </c>
      <c r="P10" s="404">
        <v>0</v>
      </c>
      <c r="Q10" s="404">
        <v>0</v>
      </c>
      <c r="R10" s="404">
        <v>0</v>
      </c>
      <c r="S10" s="404">
        <v>0</v>
      </c>
      <c r="T10" s="404">
        <v>0</v>
      </c>
      <c r="U10" s="404">
        <v>0</v>
      </c>
      <c r="V10" s="404">
        <v>0</v>
      </c>
      <c r="W10" s="404">
        <v>0</v>
      </c>
      <c r="X10" s="404">
        <v>0</v>
      </c>
      <c r="Y10" s="404">
        <v>0</v>
      </c>
      <c r="Z10" s="405">
        <f t="shared" si="0"/>
        <v>0</v>
      </c>
      <c r="AA10" s="409"/>
    </row>
    <row r="11" spans="1:27" s="407" customFormat="1" ht="12.75" customHeight="1">
      <c r="A11" s="401">
        <v>11201</v>
      </c>
      <c r="B11" s="408" t="s">
        <v>430</v>
      </c>
      <c r="C11" s="402"/>
      <c r="D11" s="405"/>
      <c r="E11" s="405"/>
      <c r="F11" s="404">
        <v>0</v>
      </c>
      <c r="G11" s="404">
        <f t="shared" si="1"/>
        <v>0</v>
      </c>
      <c r="H11" s="404">
        <v>0</v>
      </c>
      <c r="I11" s="404">
        <v>0</v>
      </c>
      <c r="J11" s="404">
        <v>0</v>
      </c>
      <c r="K11" s="404">
        <v>0</v>
      </c>
      <c r="L11" s="404" t="s">
        <v>168</v>
      </c>
      <c r="M11" s="404">
        <v>0</v>
      </c>
      <c r="N11" s="404">
        <v>0</v>
      </c>
      <c r="O11" s="404">
        <v>0</v>
      </c>
      <c r="P11" s="404">
        <v>0</v>
      </c>
      <c r="Q11" s="404">
        <v>0</v>
      </c>
      <c r="R11" s="404">
        <v>0</v>
      </c>
      <c r="S11" s="404">
        <v>0</v>
      </c>
      <c r="T11" s="404">
        <v>0</v>
      </c>
      <c r="U11" s="404">
        <v>0</v>
      </c>
      <c r="V11" s="404">
        <v>0</v>
      </c>
      <c r="W11" s="404">
        <v>0</v>
      </c>
      <c r="X11" s="404">
        <v>0</v>
      </c>
      <c r="Y11" s="404">
        <v>0</v>
      </c>
      <c r="Z11" s="405">
        <f t="shared" si="0"/>
        <v>0</v>
      </c>
      <c r="AA11" s="409"/>
    </row>
    <row r="12" spans="1:27" s="407" customFormat="1" ht="12.75" customHeight="1">
      <c r="A12" s="401">
        <v>112012</v>
      </c>
      <c r="B12" s="408" t="s">
        <v>431</v>
      </c>
      <c r="C12" s="402"/>
      <c r="D12" s="405"/>
      <c r="E12" s="405"/>
      <c r="F12" s="404">
        <v>0</v>
      </c>
      <c r="G12" s="404">
        <f t="shared" si="1"/>
        <v>0</v>
      </c>
      <c r="H12" s="404">
        <v>0</v>
      </c>
      <c r="I12" s="404">
        <v>0</v>
      </c>
      <c r="J12" s="404">
        <v>0</v>
      </c>
      <c r="K12" s="404">
        <v>0</v>
      </c>
      <c r="L12" s="404" t="s">
        <v>168</v>
      </c>
      <c r="M12" s="404">
        <v>0</v>
      </c>
      <c r="N12" s="404">
        <v>0</v>
      </c>
      <c r="O12" s="404">
        <v>0</v>
      </c>
      <c r="P12" s="404">
        <v>0</v>
      </c>
      <c r="Q12" s="404">
        <v>0</v>
      </c>
      <c r="R12" s="404">
        <v>0</v>
      </c>
      <c r="S12" s="404">
        <v>0</v>
      </c>
      <c r="T12" s="404">
        <v>0</v>
      </c>
      <c r="U12" s="404">
        <v>0</v>
      </c>
      <c r="V12" s="404">
        <v>0</v>
      </c>
      <c r="W12" s="404">
        <v>0</v>
      </c>
      <c r="X12" s="404">
        <v>0</v>
      </c>
      <c r="Y12" s="404">
        <v>0</v>
      </c>
      <c r="Z12" s="405">
        <f t="shared" si="0"/>
        <v>0</v>
      </c>
      <c r="AA12" s="409"/>
    </row>
    <row r="13" spans="1:27" s="407" customFormat="1" ht="12.75" customHeight="1">
      <c r="A13" s="401">
        <v>11201203</v>
      </c>
      <c r="B13" s="408" t="s">
        <v>432</v>
      </c>
      <c r="C13" s="402">
        <f>+VLOOKUP(A13,'BG 092023'!A:C,3,FALSE)</f>
        <v>2200000000</v>
      </c>
      <c r="D13" s="405"/>
      <c r="E13" s="405"/>
      <c r="F13" s="404">
        <v>0</v>
      </c>
      <c r="G13" s="404">
        <f t="shared" si="1"/>
        <v>2200000000</v>
      </c>
      <c r="H13" s="404">
        <v>0</v>
      </c>
      <c r="I13" s="404">
        <v>0</v>
      </c>
      <c r="J13" s="404">
        <v>0</v>
      </c>
      <c r="K13" s="404">
        <v>0</v>
      </c>
      <c r="L13" s="404">
        <v>0</v>
      </c>
      <c r="M13" s="404">
        <v>0</v>
      </c>
      <c r="N13" s="404">
        <v>0</v>
      </c>
      <c r="O13" s="404">
        <v>0</v>
      </c>
      <c r="P13" s="404">
        <v>0</v>
      </c>
      <c r="Q13" s="404">
        <v>0</v>
      </c>
      <c r="R13" s="404">
        <f>-G13</f>
        <v>-2200000000</v>
      </c>
      <c r="S13" s="404">
        <v>0</v>
      </c>
      <c r="T13" s="404">
        <v>0</v>
      </c>
      <c r="U13" s="404">
        <v>0</v>
      </c>
      <c r="V13" s="404">
        <v>0</v>
      </c>
      <c r="W13" s="404">
        <v>0</v>
      </c>
      <c r="X13" s="404">
        <v>0</v>
      </c>
      <c r="Y13" s="404">
        <v>0</v>
      </c>
      <c r="Z13" s="405">
        <f t="shared" si="0"/>
        <v>0</v>
      </c>
      <c r="AA13" s="409"/>
    </row>
    <row r="14" spans="1:27" s="407" customFormat="1" ht="12.75" customHeight="1">
      <c r="A14" s="401">
        <v>11201206</v>
      </c>
      <c r="B14" s="408" t="s">
        <v>433</v>
      </c>
      <c r="C14" s="402">
        <f>+VLOOKUP(A14,'BG 092023'!A:C,3,FALSE)</f>
        <v>500000000</v>
      </c>
      <c r="D14" s="405"/>
      <c r="E14" s="405">
        <f>+D16</f>
        <v>0</v>
      </c>
      <c r="F14" s="404">
        <v>0</v>
      </c>
      <c r="G14" s="404">
        <f t="shared" si="1"/>
        <v>500000000</v>
      </c>
      <c r="H14" s="404">
        <v>0</v>
      </c>
      <c r="I14" s="404">
        <v>0</v>
      </c>
      <c r="J14" s="404">
        <v>0</v>
      </c>
      <c r="K14" s="404">
        <v>0</v>
      </c>
      <c r="L14" s="404">
        <v>0</v>
      </c>
      <c r="M14" s="404">
        <v>0</v>
      </c>
      <c r="N14" s="404">
        <v>0</v>
      </c>
      <c r="O14" s="404">
        <v>0</v>
      </c>
      <c r="P14" s="404">
        <v>0</v>
      </c>
      <c r="Q14" s="404">
        <v>0</v>
      </c>
      <c r="R14" s="404">
        <f>-G14</f>
        <v>-500000000</v>
      </c>
      <c r="S14" s="404">
        <v>0</v>
      </c>
      <c r="T14" s="404">
        <v>0</v>
      </c>
      <c r="U14" s="404">
        <v>0</v>
      </c>
      <c r="V14" s="404">
        <v>0</v>
      </c>
      <c r="W14" s="404">
        <v>0</v>
      </c>
      <c r="X14" s="404">
        <v>0</v>
      </c>
      <c r="Y14" s="404">
        <v>0</v>
      </c>
      <c r="Z14" s="405">
        <f t="shared" si="0"/>
        <v>0</v>
      </c>
      <c r="AA14" s="409"/>
    </row>
    <row r="15" spans="1:27" s="407" customFormat="1" ht="12.75" customHeight="1">
      <c r="A15" s="401">
        <v>112016</v>
      </c>
      <c r="B15" s="408" t="s">
        <v>434</v>
      </c>
      <c r="C15" s="402"/>
      <c r="D15" s="405"/>
      <c r="E15" s="405"/>
      <c r="F15" s="404">
        <v>0</v>
      </c>
      <c r="G15" s="404">
        <f t="shared" si="1"/>
        <v>0</v>
      </c>
      <c r="H15" s="404">
        <v>0</v>
      </c>
      <c r="I15" s="404">
        <v>0</v>
      </c>
      <c r="J15" s="404">
        <v>0</v>
      </c>
      <c r="K15" s="404">
        <v>0</v>
      </c>
      <c r="L15" s="404" t="s">
        <v>168</v>
      </c>
      <c r="M15" s="404">
        <v>0</v>
      </c>
      <c r="N15" s="404">
        <v>0</v>
      </c>
      <c r="O15" s="404">
        <v>0</v>
      </c>
      <c r="P15" s="404">
        <v>0</v>
      </c>
      <c r="Q15" s="404">
        <v>0</v>
      </c>
      <c r="R15" s="404">
        <f>-G15</f>
        <v>0</v>
      </c>
      <c r="S15" s="404">
        <v>0</v>
      </c>
      <c r="T15" s="404">
        <v>0</v>
      </c>
      <c r="U15" s="404">
        <v>0</v>
      </c>
      <c r="V15" s="404">
        <v>0</v>
      </c>
      <c r="W15" s="404">
        <v>0</v>
      </c>
      <c r="X15" s="404">
        <v>0</v>
      </c>
      <c r="Y15" s="404">
        <v>0</v>
      </c>
      <c r="Z15" s="405">
        <f t="shared" si="0"/>
        <v>0</v>
      </c>
      <c r="AA15" s="409"/>
    </row>
    <row r="16" spans="1:27" s="407" customFormat="1" ht="12.75" customHeight="1">
      <c r="A16" s="401">
        <v>1120161</v>
      </c>
      <c r="B16" s="408" t="s">
        <v>435</v>
      </c>
      <c r="C16" s="402"/>
      <c r="D16" s="403"/>
      <c r="E16" s="403"/>
      <c r="F16" s="404">
        <v>0</v>
      </c>
      <c r="G16" s="404">
        <f t="shared" si="1"/>
        <v>0</v>
      </c>
      <c r="H16" s="404">
        <v>0</v>
      </c>
      <c r="I16" s="404">
        <v>0</v>
      </c>
      <c r="J16" s="404">
        <v>0</v>
      </c>
      <c r="K16" s="404">
        <v>0</v>
      </c>
      <c r="L16" s="404" t="s">
        <v>168</v>
      </c>
      <c r="M16" s="404">
        <v>0</v>
      </c>
      <c r="N16" s="404">
        <v>0</v>
      </c>
      <c r="O16" s="404">
        <v>0</v>
      </c>
      <c r="P16" s="404">
        <v>0</v>
      </c>
      <c r="Q16" s="404">
        <v>0</v>
      </c>
      <c r="R16" s="404">
        <f>-G16</f>
        <v>0</v>
      </c>
      <c r="S16" s="404">
        <v>0</v>
      </c>
      <c r="T16" s="404">
        <v>0</v>
      </c>
      <c r="U16" s="404">
        <v>0</v>
      </c>
      <c r="V16" s="404">
        <v>0</v>
      </c>
      <c r="W16" s="404">
        <v>0</v>
      </c>
      <c r="X16" s="404">
        <v>0</v>
      </c>
      <c r="Y16" s="404">
        <v>0</v>
      </c>
      <c r="Z16" s="405">
        <f t="shared" si="0"/>
        <v>0</v>
      </c>
      <c r="AA16" s="406"/>
    </row>
    <row r="17" spans="1:27" s="407" customFormat="1" ht="12.75" customHeight="1">
      <c r="A17" s="401">
        <v>112016101</v>
      </c>
      <c r="B17" s="408" t="s">
        <v>436</v>
      </c>
      <c r="C17" s="402">
        <f>+VLOOKUP(A17,'BG 092023'!A:C,3,FALSE)</f>
        <v>65819178</v>
      </c>
      <c r="D17" s="405"/>
      <c r="E17" s="405"/>
      <c r="F17" s="404">
        <v>0</v>
      </c>
      <c r="G17" s="404">
        <f t="shared" si="1"/>
        <v>65819178</v>
      </c>
      <c r="H17" s="404">
        <v>0</v>
      </c>
      <c r="I17" s="404">
        <v>0</v>
      </c>
      <c r="J17" s="404">
        <v>0</v>
      </c>
      <c r="K17" s="404">
        <v>0</v>
      </c>
      <c r="L17" s="404">
        <v>0</v>
      </c>
      <c r="M17" s="404">
        <v>0</v>
      </c>
      <c r="N17" s="404">
        <v>0</v>
      </c>
      <c r="O17" s="404">
        <v>0</v>
      </c>
      <c r="P17" s="404">
        <v>0</v>
      </c>
      <c r="Q17" s="404">
        <v>0</v>
      </c>
      <c r="R17" s="404">
        <v>0</v>
      </c>
      <c r="S17" s="404">
        <f>-G17</f>
        <v>-65819178</v>
      </c>
      <c r="T17" s="404">
        <v>0</v>
      </c>
      <c r="U17" s="404">
        <v>0</v>
      </c>
      <c r="V17" s="404">
        <v>0</v>
      </c>
      <c r="W17" s="404">
        <v>0</v>
      </c>
      <c r="X17" s="404">
        <v>0</v>
      </c>
      <c r="Y17" s="404">
        <v>0</v>
      </c>
      <c r="Z17" s="405">
        <f t="shared" si="0"/>
        <v>0</v>
      </c>
      <c r="AA17" s="409"/>
    </row>
    <row r="18" spans="1:27" s="407" customFormat="1" ht="12.75" customHeight="1">
      <c r="A18" s="401">
        <v>112016105</v>
      </c>
      <c r="B18" s="408" t="s">
        <v>437</v>
      </c>
      <c r="C18" s="402">
        <f>+VLOOKUP(A18,'BG 092023'!A:C,3,FALSE)</f>
        <v>508805479</v>
      </c>
      <c r="D18" s="405"/>
      <c r="E18" s="405"/>
      <c r="F18" s="404">
        <v>0</v>
      </c>
      <c r="G18" s="404">
        <f t="shared" si="1"/>
        <v>508805479</v>
      </c>
      <c r="H18" s="404">
        <v>0</v>
      </c>
      <c r="I18" s="404">
        <v>0</v>
      </c>
      <c r="J18" s="404">
        <v>0</v>
      </c>
      <c r="K18" s="404">
        <v>0</v>
      </c>
      <c r="L18" s="404">
        <v>0</v>
      </c>
      <c r="M18" s="404">
        <v>0</v>
      </c>
      <c r="N18" s="404">
        <v>0</v>
      </c>
      <c r="O18" s="404">
        <v>0</v>
      </c>
      <c r="P18" s="404">
        <v>0</v>
      </c>
      <c r="Q18" s="404">
        <v>0</v>
      </c>
      <c r="R18" s="404">
        <v>0</v>
      </c>
      <c r="S18" s="404">
        <f t="shared" ref="S18:S21" si="2">-G18</f>
        <v>-508805479</v>
      </c>
      <c r="T18" s="404">
        <v>0</v>
      </c>
      <c r="U18" s="404">
        <v>0</v>
      </c>
      <c r="V18" s="404">
        <v>0</v>
      </c>
      <c r="W18" s="404">
        <v>0</v>
      </c>
      <c r="X18" s="404">
        <v>0</v>
      </c>
      <c r="Y18" s="404">
        <v>0</v>
      </c>
      <c r="Z18" s="405">
        <f t="shared" si="0"/>
        <v>0</v>
      </c>
      <c r="AA18" s="409"/>
    </row>
    <row r="19" spans="1:27" s="407" customFormat="1" ht="12.75" customHeight="1">
      <c r="A19" s="401">
        <v>1120162</v>
      </c>
      <c r="B19" s="408" t="s">
        <v>438</v>
      </c>
      <c r="C19" s="402"/>
      <c r="D19" s="405"/>
      <c r="E19" s="405"/>
      <c r="F19" s="404">
        <v>0</v>
      </c>
      <c r="G19" s="404">
        <f t="shared" si="1"/>
        <v>0</v>
      </c>
      <c r="H19" s="404">
        <v>0</v>
      </c>
      <c r="I19" s="404">
        <v>0</v>
      </c>
      <c r="J19" s="404">
        <v>0</v>
      </c>
      <c r="K19" s="404">
        <v>0</v>
      </c>
      <c r="L19" s="404" t="s">
        <v>168</v>
      </c>
      <c r="M19" s="404">
        <v>0</v>
      </c>
      <c r="N19" s="404">
        <v>0</v>
      </c>
      <c r="O19" s="404">
        <v>0</v>
      </c>
      <c r="P19" s="404">
        <v>0</v>
      </c>
      <c r="Q19" s="404">
        <v>0</v>
      </c>
      <c r="R19" s="404">
        <v>0</v>
      </c>
      <c r="S19" s="404">
        <f t="shared" si="2"/>
        <v>0</v>
      </c>
      <c r="T19" s="404">
        <v>0</v>
      </c>
      <c r="U19" s="404">
        <v>0</v>
      </c>
      <c r="V19" s="404">
        <v>0</v>
      </c>
      <c r="W19" s="404">
        <v>0</v>
      </c>
      <c r="X19" s="404">
        <v>0</v>
      </c>
      <c r="Y19" s="404">
        <v>0</v>
      </c>
      <c r="Z19" s="405">
        <f t="shared" si="0"/>
        <v>0</v>
      </c>
      <c r="AA19" s="409"/>
    </row>
    <row r="20" spans="1:27" s="407" customFormat="1" ht="12.75" customHeight="1">
      <c r="A20" s="401">
        <v>112016201</v>
      </c>
      <c r="B20" s="408" t="s">
        <v>439</v>
      </c>
      <c r="C20" s="402">
        <f>+VLOOKUP(A20,'BG 092023'!A:C,3,FALSE)</f>
        <v>-60515068</v>
      </c>
      <c r="D20" s="405"/>
      <c r="E20" s="405"/>
      <c r="F20" s="404">
        <v>0</v>
      </c>
      <c r="G20" s="404">
        <f t="shared" si="1"/>
        <v>-60515068</v>
      </c>
      <c r="H20" s="404">
        <v>0</v>
      </c>
      <c r="I20" s="404">
        <v>0</v>
      </c>
      <c r="J20" s="404">
        <v>0</v>
      </c>
      <c r="K20" s="404">
        <v>0</v>
      </c>
      <c r="L20" s="404">
        <v>0</v>
      </c>
      <c r="M20" s="404">
        <v>0</v>
      </c>
      <c r="N20" s="404">
        <v>0</v>
      </c>
      <c r="O20" s="404">
        <v>0</v>
      </c>
      <c r="P20" s="404">
        <v>0</v>
      </c>
      <c r="Q20" s="404">
        <v>0</v>
      </c>
      <c r="R20" s="404">
        <v>0</v>
      </c>
      <c r="S20" s="404">
        <f t="shared" si="2"/>
        <v>60515068</v>
      </c>
      <c r="T20" s="404">
        <v>0</v>
      </c>
      <c r="U20" s="404">
        <v>0</v>
      </c>
      <c r="V20" s="404">
        <v>0</v>
      </c>
      <c r="W20" s="404">
        <v>0</v>
      </c>
      <c r="X20" s="404">
        <v>0</v>
      </c>
      <c r="Y20" s="404">
        <v>0</v>
      </c>
      <c r="Z20" s="405">
        <f t="shared" si="0"/>
        <v>0</v>
      </c>
      <c r="AA20" s="409"/>
    </row>
    <row r="21" spans="1:27" s="407" customFormat="1" ht="12.75" customHeight="1">
      <c r="A21" s="401">
        <v>112016205</v>
      </c>
      <c r="B21" s="408" t="s">
        <v>440</v>
      </c>
      <c r="C21" s="402">
        <f>+VLOOKUP(A21,'BG 092023'!A:C,3,FALSE)</f>
        <v>-493068493</v>
      </c>
      <c r="D21" s="405"/>
      <c r="E21" s="405"/>
      <c r="F21" s="404">
        <v>0</v>
      </c>
      <c r="G21" s="404">
        <f t="shared" si="1"/>
        <v>-493068493</v>
      </c>
      <c r="H21" s="404">
        <v>0</v>
      </c>
      <c r="I21" s="404">
        <v>0</v>
      </c>
      <c r="J21" s="404">
        <v>0</v>
      </c>
      <c r="K21" s="404">
        <v>0</v>
      </c>
      <c r="L21" s="404">
        <v>0</v>
      </c>
      <c r="M21" s="404">
        <v>0</v>
      </c>
      <c r="N21" s="404">
        <v>0</v>
      </c>
      <c r="O21" s="404">
        <v>0</v>
      </c>
      <c r="P21" s="404">
        <v>0</v>
      </c>
      <c r="Q21" s="404">
        <v>0</v>
      </c>
      <c r="R21" s="404">
        <v>0</v>
      </c>
      <c r="S21" s="404">
        <f t="shared" si="2"/>
        <v>493068493</v>
      </c>
      <c r="T21" s="404">
        <v>0</v>
      </c>
      <c r="U21" s="404">
        <v>0</v>
      </c>
      <c r="V21" s="404">
        <v>0</v>
      </c>
      <c r="W21" s="404">
        <v>0</v>
      </c>
      <c r="X21" s="404">
        <v>0</v>
      </c>
      <c r="Y21" s="404">
        <v>0</v>
      </c>
      <c r="Z21" s="405">
        <f t="shared" si="0"/>
        <v>0</v>
      </c>
      <c r="AA21" s="409"/>
    </row>
    <row r="22" spans="1:27" s="407" customFormat="1" ht="12.75" customHeight="1">
      <c r="A22" s="401">
        <v>112017</v>
      </c>
      <c r="B22" s="408" t="s">
        <v>441</v>
      </c>
      <c r="C22" s="402"/>
      <c r="D22" s="403"/>
      <c r="E22" s="403"/>
      <c r="F22" s="404">
        <v>0</v>
      </c>
      <c r="G22" s="404">
        <f t="shared" si="1"/>
        <v>0</v>
      </c>
      <c r="H22" s="404">
        <v>0</v>
      </c>
      <c r="I22" s="404">
        <v>0</v>
      </c>
      <c r="J22" s="404">
        <v>0</v>
      </c>
      <c r="K22" s="404">
        <v>0</v>
      </c>
      <c r="L22" s="404" t="s">
        <v>168</v>
      </c>
      <c r="M22" s="404">
        <v>0</v>
      </c>
      <c r="N22" s="404">
        <v>0</v>
      </c>
      <c r="O22" s="404">
        <v>0</v>
      </c>
      <c r="P22" s="404">
        <v>0</v>
      </c>
      <c r="Q22" s="404">
        <v>0</v>
      </c>
      <c r="R22" s="404">
        <f>-G22</f>
        <v>0</v>
      </c>
      <c r="S22" s="404">
        <v>0</v>
      </c>
      <c r="T22" s="404">
        <v>0</v>
      </c>
      <c r="U22" s="404">
        <v>0</v>
      </c>
      <c r="V22" s="404">
        <v>0</v>
      </c>
      <c r="W22" s="404">
        <v>0</v>
      </c>
      <c r="X22" s="404">
        <v>0</v>
      </c>
      <c r="Y22" s="404">
        <v>0</v>
      </c>
      <c r="Z22" s="405">
        <f t="shared" si="0"/>
        <v>0</v>
      </c>
      <c r="AA22" s="406"/>
    </row>
    <row r="23" spans="1:27" s="407" customFormat="1" ht="12.75" customHeight="1">
      <c r="A23" s="401">
        <v>1120171</v>
      </c>
      <c r="B23" s="408" t="s">
        <v>442</v>
      </c>
      <c r="C23" s="402"/>
      <c r="D23" s="405"/>
      <c r="E23" s="405"/>
      <c r="F23" s="404">
        <v>0</v>
      </c>
      <c r="G23" s="404">
        <f t="shared" si="1"/>
        <v>0</v>
      </c>
      <c r="H23" s="404">
        <v>0</v>
      </c>
      <c r="I23" s="404">
        <v>0</v>
      </c>
      <c r="J23" s="404">
        <v>0</v>
      </c>
      <c r="K23" s="404">
        <v>0</v>
      </c>
      <c r="L23" s="404" t="s">
        <v>168</v>
      </c>
      <c r="M23" s="404">
        <v>0</v>
      </c>
      <c r="N23" s="404">
        <v>0</v>
      </c>
      <c r="O23" s="404">
        <v>0</v>
      </c>
      <c r="P23" s="404">
        <v>0</v>
      </c>
      <c r="Q23" s="404">
        <v>0</v>
      </c>
      <c r="R23" s="404">
        <f>-G23</f>
        <v>0</v>
      </c>
      <c r="S23" s="404">
        <v>0</v>
      </c>
      <c r="T23" s="404">
        <v>0</v>
      </c>
      <c r="U23" s="404">
        <v>0</v>
      </c>
      <c r="V23" s="404">
        <v>0</v>
      </c>
      <c r="W23" s="404">
        <v>0</v>
      </c>
      <c r="X23" s="404">
        <v>0</v>
      </c>
      <c r="Y23" s="404">
        <v>0</v>
      </c>
      <c r="Z23" s="405">
        <f t="shared" si="0"/>
        <v>0</v>
      </c>
      <c r="AA23" s="409"/>
    </row>
    <row r="24" spans="1:27" s="407" customFormat="1" ht="12.75" customHeight="1">
      <c r="A24" s="401">
        <v>1120172</v>
      </c>
      <c r="B24" s="408" t="s">
        <v>443</v>
      </c>
      <c r="C24" s="402"/>
      <c r="D24" s="405"/>
      <c r="E24" s="405"/>
      <c r="F24" s="404">
        <v>0</v>
      </c>
      <c r="G24" s="404">
        <f t="shared" si="1"/>
        <v>0</v>
      </c>
      <c r="H24" s="404">
        <v>0</v>
      </c>
      <c r="I24" s="404">
        <v>0</v>
      </c>
      <c r="J24" s="404">
        <v>0</v>
      </c>
      <c r="K24" s="404">
        <v>0</v>
      </c>
      <c r="L24" s="404" t="s">
        <v>168</v>
      </c>
      <c r="M24" s="404">
        <v>0</v>
      </c>
      <c r="N24" s="404">
        <v>0</v>
      </c>
      <c r="O24" s="404">
        <v>0</v>
      </c>
      <c r="P24" s="404">
        <v>0</v>
      </c>
      <c r="Q24" s="404">
        <v>0</v>
      </c>
      <c r="R24" s="404">
        <f>-G24</f>
        <v>0</v>
      </c>
      <c r="S24" s="404">
        <v>0</v>
      </c>
      <c r="T24" s="404">
        <v>0</v>
      </c>
      <c r="U24" s="404">
        <v>0</v>
      </c>
      <c r="V24" s="404">
        <v>0</v>
      </c>
      <c r="W24" s="404">
        <v>0</v>
      </c>
      <c r="X24" s="404">
        <v>0</v>
      </c>
      <c r="Y24" s="404">
        <v>0</v>
      </c>
      <c r="Z24" s="405">
        <f t="shared" si="0"/>
        <v>0</v>
      </c>
      <c r="AA24" s="409"/>
    </row>
    <row r="25" spans="1:27" s="407" customFormat="1" ht="12.75" customHeight="1">
      <c r="A25" s="401">
        <v>112017203</v>
      </c>
      <c r="B25" s="408" t="s">
        <v>444</v>
      </c>
      <c r="C25" s="402">
        <f>+VLOOKUP(A25,'BG 092023'!A:C,3,FALSE)</f>
        <v>12974146</v>
      </c>
      <c r="D25" s="405"/>
      <c r="E25" s="405"/>
      <c r="F25" s="404">
        <v>0</v>
      </c>
      <c r="G25" s="404">
        <f t="shared" si="1"/>
        <v>12974146</v>
      </c>
      <c r="H25" s="404">
        <v>0</v>
      </c>
      <c r="I25" s="404">
        <v>0</v>
      </c>
      <c r="J25" s="404">
        <v>0</v>
      </c>
      <c r="K25" s="404">
        <v>0</v>
      </c>
      <c r="L25" s="404">
        <v>0</v>
      </c>
      <c r="M25" s="404">
        <v>0</v>
      </c>
      <c r="N25" s="404">
        <v>0</v>
      </c>
      <c r="O25" s="404">
        <v>0</v>
      </c>
      <c r="P25" s="404">
        <v>0</v>
      </c>
      <c r="Q25" s="404">
        <v>0</v>
      </c>
      <c r="R25" s="404">
        <f>-G25</f>
        <v>-12974146</v>
      </c>
      <c r="S25" s="404">
        <v>0</v>
      </c>
      <c r="T25" s="404">
        <v>0</v>
      </c>
      <c r="U25" s="404">
        <v>0</v>
      </c>
      <c r="V25" s="404">
        <v>0</v>
      </c>
      <c r="W25" s="404">
        <v>0</v>
      </c>
      <c r="X25" s="404">
        <v>0</v>
      </c>
      <c r="Y25" s="404">
        <v>0</v>
      </c>
      <c r="Z25" s="405">
        <f t="shared" si="0"/>
        <v>0</v>
      </c>
      <c r="AA25" s="409"/>
    </row>
    <row r="26" spans="1:27" s="407" customFormat="1" ht="12.75" customHeight="1">
      <c r="A26" s="401">
        <v>112017205</v>
      </c>
      <c r="B26" s="408" t="s">
        <v>445</v>
      </c>
      <c r="C26" s="402">
        <f>+VLOOKUP(A26,'BG 092023'!A:C,3,FALSE)</f>
        <v>5792436</v>
      </c>
      <c r="D26" s="405"/>
      <c r="E26" s="405"/>
      <c r="F26" s="404">
        <v>0</v>
      </c>
      <c r="G26" s="404">
        <f t="shared" si="1"/>
        <v>5792436</v>
      </c>
      <c r="H26" s="404">
        <v>0</v>
      </c>
      <c r="I26" s="404">
        <v>0</v>
      </c>
      <c r="J26" s="404">
        <v>0</v>
      </c>
      <c r="K26" s="404">
        <v>0</v>
      </c>
      <c r="L26" s="404">
        <v>0</v>
      </c>
      <c r="M26" s="404">
        <v>0</v>
      </c>
      <c r="N26" s="404">
        <v>0</v>
      </c>
      <c r="O26" s="404">
        <v>0</v>
      </c>
      <c r="P26" s="404">
        <v>0</v>
      </c>
      <c r="Q26" s="404">
        <v>0</v>
      </c>
      <c r="R26" s="404">
        <f>-G26</f>
        <v>-5792436</v>
      </c>
      <c r="S26" s="404">
        <v>0</v>
      </c>
      <c r="T26" s="404">
        <v>0</v>
      </c>
      <c r="U26" s="404">
        <v>0</v>
      </c>
      <c r="V26" s="404">
        <v>0</v>
      </c>
      <c r="W26" s="404">
        <v>0</v>
      </c>
      <c r="X26" s="404">
        <v>0</v>
      </c>
      <c r="Y26" s="404">
        <v>0</v>
      </c>
      <c r="Z26" s="405">
        <f t="shared" si="0"/>
        <v>0</v>
      </c>
      <c r="AA26" s="409"/>
    </row>
    <row r="27" spans="1:27" s="407" customFormat="1" ht="12.75" customHeight="1">
      <c r="A27" s="401">
        <v>11203</v>
      </c>
      <c r="B27" s="408" t="s">
        <v>446</v>
      </c>
      <c r="C27" s="402"/>
      <c r="D27" s="405"/>
      <c r="E27" s="405"/>
      <c r="F27" s="404">
        <v>0</v>
      </c>
      <c r="G27" s="404">
        <f t="shared" si="1"/>
        <v>0</v>
      </c>
      <c r="H27" s="404">
        <v>0</v>
      </c>
      <c r="I27" s="404">
        <v>0</v>
      </c>
      <c r="J27" s="404">
        <v>0</v>
      </c>
      <c r="K27" s="404">
        <v>0</v>
      </c>
      <c r="L27" s="404" t="s">
        <v>168</v>
      </c>
      <c r="M27" s="404">
        <v>0</v>
      </c>
      <c r="N27" s="404">
        <v>0</v>
      </c>
      <c r="O27" s="404">
        <v>0</v>
      </c>
      <c r="P27" s="404">
        <v>0</v>
      </c>
      <c r="Q27" s="404">
        <v>0</v>
      </c>
      <c r="R27" s="404">
        <v>0</v>
      </c>
      <c r="S27" s="404">
        <v>0</v>
      </c>
      <c r="T27" s="404">
        <v>0</v>
      </c>
      <c r="U27" s="404">
        <v>0</v>
      </c>
      <c r="V27" s="404">
        <f>+G27</f>
        <v>0</v>
      </c>
      <c r="W27" s="404">
        <v>0</v>
      </c>
      <c r="X27" s="404">
        <v>0</v>
      </c>
      <c r="Y27" s="404">
        <v>0</v>
      </c>
      <c r="Z27" s="405">
        <f t="shared" si="0"/>
        <v>0</v>
      </c>
      <c r="AA27" s="409"/>
    </row>
    <row r="28" spans="1:27" s="407" customFormat="1" ht="12.75" customHeight="1">
      <c r="A28" s="401">
        <v>112031</v>
      </c>
      <c r="B28" s="408" t="s">
        <v>447</v>
      </c>
      <c r="C28" s="402"/>
      <c r="D28" s="403"/>
      <c r="E28" s="403"/>
      <c r="F28" s="404">
        <v>0</v>
      </c>
      <c r="G28" s="404">
        <f t="shared" si="1"/>
        <v>0</v>
      </c>
      <c r="H28" s="404">
        <v>0</v>
      </c>
      <c r="I28" s="404">
        <v>0</v>
      </c>
      <c r="J28" s="404">
        <v>0</v>
      </c>
      <c r="K28" s="404">
        <v>0</v>
      </c>
      <c r="L28" s="404" t="s">
        <v>168</v>
      </c>
      <c r="M28" s="404">
        <v>0</v>
      </c>
      <c r="N28" s="404">
        <v>0</v>
      </c>
      <c r="O28" s="404">
        <f>-F28</f>
        <v>0</v>
      </c>
      <c r="P28" s="404">
        <f>-F28</f>
        <v>0</v>
      </c>
      <c r="Q28" s="404">
        <f>-G28</f>
        <v>0</v>
      </c>
      <c r="R28" s="404">
        <v>0</v>
      </c>
      <c r="S28" s="404">
        <v>0</v>
      </c>
      <c r="T28" s="404">
        <v>0</v>
      </c>
      <c r="U28" s="404">
        <v>0</v>
      </c>
      <c r="V28" s="404">
        <f>+G28</f>
        <v>0</v>
      </c>
      <c r="W28" s="404">
        <v>0</v>
      </c>
      <c r="X28" s="404">
        <v>0</v>
      </c>
      <c r="Y28" s="404">
        <v>0</v>
      </c>
      <c r="Z28" s="405">
        <f t="shared" si="0"/>
        <v>0</v>
      </c>
      <c r="AA28" s="406"/>
    </row>
    <row r="29" spans="1:27" s="407" customFormat="1" ht="12.75" customHeight="1">
      <c r="A29" s="401">
        <v>1120311</v>
      </c>
      <c r="B29" s="408" t="s">
        <v>448</v>
      </c>
      <c r="C29" s="402"/>
      <c r="D29" s="405"/>
      <c r="E29" s="405"/>
      <c r="F29" s="404">
        <v>0</v>
      </c>
      <c r="G29" s="404">
        <f t="shared" si="1"/>
        <v>0</v>
      </c>
      <c r="H29" s="404">
        <v>0</v>
      </c>
      <c r="I29" s="404">
        <v>0</v>
      </c>
      <c r="J29" s="404">
        <v>0</v>
      </c>
      <c r="K29" s="404">
        <v>0</v>
      </c>
      <c r="L29" s="404" t="s">
        <v>168</v>
      </c>
      <c r="M29" s="404">
        <v>0</v>
      </c>
      <c r="N29" s="404">
        <v>0</v>
      </c>
      <c r="O29" s="404">
        <f t="shared" ref="O29" si="3">-F29</f>
        <v>0</v>
      </c>
      <c r="P29" s="404">
        <f>-F29</f>
        <v>0</v>
      </c>
      <c r="Q29" s="404">
        <f>-G29</f>
        <v>0</v>
      </c>
      <c r="R29" s="404">
        <v>0</v>
      </c>
      <c r="S29" s="404">
        <v>0</v>
      </c>
      <c r="T29" s="404">
        <v>0</v>
      </c>
      <c r="U29" s="404">
        <v>0</v>
      </c>
      <c r="V29" s="404">
        <f>+G29</f>
        <v>0</v>
      </c>
      <c r="W29" s="404">
        <v>0</v>
      </c>
      <c r="X29" s="404">
        <v>0</v>
      </c>
      <c r="Y29" s="404">
        <v>0</v>
      </c>
      <c r="Z29" s="405">
        <f t="shared" si="0"/>
        <v>0</v>
      </c>
      <c r="AA29" s="409"/>
    </row>
    <row r="30" spans="1:27" s="407" customFormat="1" ht="12.75" customHeight="1">
      <c r="A30" s="401">
        <v>112031101</v>
      </c>
      <c r="B30" s="408" t="s">
        <v>449</v>
      </c>
      <c r="C30" s="402">
        <f>+VLOOKUP(A30,'BG 092023'!A:C,3,FALSE)</f>
        <v>5150000000</v>
      </c>
      <c r="D30" s="405"/>
      <c r="E30" s="405"/>
      <c r="F30" s="404">
        <v>0</v>
      </c>
      <c r="G30" s="404">
        <f t="shared" si="1"/>
        <v>5150000000</v>
      </c>
      <c r="H30" s="404">
        <v>0</v>
      </c>
      <c r="I30" s="404">
        <v>0</v>
      </c>
      <c r="J30" s="404">
        <v>0</v>
      </c>
      <c r="K30" s="404">
        <v>0</v>
      </c>
      <c r="L30" s="404">
        <v>0</v>
      </c>
      <c r="M30" s="404">
        <v>0</v>
      </c>
      <c r="N30" s="404">
        <v>0</v>
      </c>
      <c r="O30" s="404">
        <v>0</v>
      </c>
      <c r="P30" s="404">
        <v>0</v>
      </c>
      <c r="Q30" s="404">
        <v>0</v>
      </c>
      <c r="R30" s="404">
        <v>0</v>
      </c>
      <c r="S30" s="404">
        <v>0</v>
      </c>
      <c r="T30" s="404">
        <v>0</v>
      </c>
      <c r="U30" s="404">
        <v>0</v>
      </c>
      <c r="V30" s="404">
        <f>-G30</f>
        <v>-5150000000</v>
      </c>
      <c r="W30" s="404">
        <v>0</v>
      </c>
      <c r="X30" s="404">
        <v>0</v>
      </c>
      <c r="Y30" s="404">
        <v>0</v>
      </c>
      <c r="Z30" s="405">
        <f t="shared" si="0"/>
        <v>0</v>
      </c>
      <c r="AA30" s="409"/>
    </row>
    <row r="31" spans="1:27" s="407" customFormat="1" ht="12.75" customHeight="1">
      <c r="A31" s="401">
        <v>112031102</v>
      </c>
      <c r="B31" s="408" t="s">
        <v>450</v>
      </c>
      <c r="C31" s="402">
        <f>+VLOOKUP(A31,'BG 092023'!A:C,3,FALSE)</f>
        <v>364491672.82999998</v>
      </c>
      <c r="D31" s="405"/>
      <c r="E31" s="405"/>
      <c r="F31" s="404">
        <v>0</v>
      </c>
      <c r="G31" s="404">
        <f t="shared" si="1"/>
        <v>364491672.82999998</v>
      </c>
      <c r="H31" s="404">
        <v>0</v>
      </c>
      <c r="I31" s="404">
        <v>0</v>
      </c>
      <c r="J31" s="404">
        <v>0</v>
      </c>
      <c r="K31" s="404">
        <v>0</v>
      </c>
      <c r="L31" s="404">
        <v>0</v>
      </c>
      <c r="M31" s="404">
        <v>0</v>
      </c>
      <c r="N31" s="404">
        <v>0</v>
      </c>
      <c r="O31" s="404">
        <v>0</v>
      </c>
      <c r="P31" s="404">
        <v>0</v>
      </c>
      <c r="Q31" s="404">
        <v>0</v>
      </c>
      <c r="R31" s="404">
        <v>0</v>
      </c>
      <c r="S31" s="404">
        <v>0</v>
      </c>
      <c r="T31" s="404">
        <v>0</v>
      </c>
      <c r="U31" s="404">
        <v>0</v>
      </c>
      <c r="V31" s="404">
        <f t="shared" ref="V31:V40" si="4">-G31</f>
        <v>-364491672.82999998</v>
      </c>
      <c r="W31" s="404">
        <v>0</v>
      </c>
      <c r="X31" s="404">
        <v>0</v>
      </c>
      <c r="Y31" s="404">
        <v>0</v>
      </c>
      <c r="Z31" s="405">
        <f t="shared" si="0"/>
        <v>0</v>
      </c>
      <c r="AA31" s="409"/>
    </row>
    <row r="32" spans="1:27" s="407" customFormat="1" ht="12.75" customHeight="1">
      <c r="A32" s="401">
        <v>1120312</v>
      </c>
      <c r="B32" s="408" t="s">
        <v>451</v>
      </c>
      <c r="C32" s="402"/>
      <c r="D32" s="405"/>
      <c r="E32" s="405"/>
      <c r="F32" s="404">
        <v>0</v>
      </c>
      <c r="G32" s="404">
        <f t="shared" si="1"/>
        <v>0</v>
      </c>
      <c r="H32" s="404">
        <v>0</v>
      </c>
      <c r="I32" s="404">
        <v>0</v>
      </c>
      <c r="J32" s="404">
        <v>0</v>
      </c>
      <c r="K32" s="404">
        <v>0</v>
      </c>
      <c r="L32" s="404" t="s">
        <v>168</v>
      </c>
      <c r="M32" s="404">
        <v>0</v>
      </c>
      <c r="N32" s="404">
        <v>0</v>
      </c>
      <c r="O32" s="404">
        <v>0</v>
      </c>
      <c r="P32" s="404">
        <v>0</v>
      </c>
      <c r="Q32" s="404">
        <v>0</v>
      </c>
      <c r="R32" s="404">
        <v>0</v>
      </c>
      <c r="S32" s="404">
        <v>0</v>
      </c>
      <c r="T32" s="404">
        <v>0</v>
      </c>
      <c r="U32" s="404">
        <v>0</v>
      </c>
      <c r="V32" s="404">
        <f t="shared" si="4"/>
        <v>0</v>
      </c>
      <c r="W32" s="404">
        <v>0</v>
      </c>
      <c r="X32" s="404">
        <v>0</v>
      </c>
      <c r="Y32" s="404">
        <v>0</v>
      </c>
      <c r="Z32" s="405">
        <f t="shared" si="0"/>
        <v>0</v>
      </c>
      <c r="AA32" s="409"/>
    </row>
    <row r="33" spans="1:27" s="407" customFormat="1" ht="12.75" customHeight="1">
      <c r="A33" s="401">
        <v>112031201</v>
      </c>
      <c r="B33" s="408" t="s">
        <v>452</v>
      </c>
      <c r="C33" s="402">
        <f>+VLOOKUP(A33,'BG 092023'!A:C,3,FALSE)</f>
        <v>591290411</v>
      </c>
      <c r="D33" s="405"/>
      <c r="E33" s="405"/>
      <c r="F33" s="404">
        <v>0</v>
      </c>
      <c r="G33" s="404">
        <f t="shared" si="1"/>
        <v>591290411</v>
      </c>
      <c r="H33" s="404">
        <v>0</v>
      </c>
      <c r="I33" s="404">
        <v>0</v>
      </c>
      <c r="J33" s="404">
        <v>0</v>
      </c>
      <c r="K33" s="404">
        <v>0</v>
      </c>
      <c r="L33" s="404">
        <v>0</v>
      </c>
      <c r="M33" s="404">
        <v>0</v>
      </c>
      <c r="N33" s="404">
        <v>0</v>
      </c>
      <c r="O33" s="404">
        <v>0</v>
      </c>
      <c r="P33" s="404">
        <v>0</v>
      </c>
      <c r="Q33" s="404">
        <v>0</v>
      </c>
      <c r="R33" s="404">
        <v>0</v>
      </c>
      <c r="S33" s="404">
        <v>0</v>
      </c>
      <c r="T33" s="404">
        <v>0</v>
      </c>
      <c r="U33" s="404">
        <v>0</v>
      </c>
      <c r="V33" s="404">
        <f t="shared" si="4"/>
        <v>-591290411</v>
      </c>
      <c r="W33" s="404">
        <v>0</v>
      </c>
      <c r="X33" s="404">
        <v>0</v>
      </c>
      <c r="Y33" s="404">
        <v>0</v>
      </c>
      <c r="Z33" s="405">
        <f t="shared" si="0"/>
        <v>0</v>
      </c>
      <c r="AA33" s="409"/>
    </row>
    <row r="34" spans="1:27" s="407" customFormat="1" ht="12.75" customHeight="1">
      <c r="A34" s="401">
        <v>112031202</v>
      </c>
      <c r="B34" s="408" t="s">
        <v>453</v>
      </c>
      <c r="C34" s="402">
        <f>+VLOOKUP(A34,'BG 092023'!A:C,3,FALSE)</f>
        <v>-486701027</v>
      </c>
      <c r="D34" s="405"/>
      <c r="E34" s="405"/>
      <c r="F34" s="404">
        <v>0</v>
      </c>
      <c r="G34" s="404">
        <f t="shared" si="1"/>
        <v>-486701027</v>
      </c>
      <c r="H34" s="404">
        <v>0</v>
      </c>
      <c r="I34" s="404">
        <v>0</v>
      </c>
      <c r="J34" s="404">
        <v>0</v>
      </c>
      <c r="K34" s="404">
        <v>0</v>
      </c>
      <c r="L34" s="404">
        <v>0</v>
      </c>
      <c r="M34" s="404">
        <v>0</v>
      </c>
      <c r="N34" s="404">
        <v>0</v>
      </c>
      <c r="O34" s="404">
        <v>0</v>
      </c>
      <c r="P34" s="404">
        <v>0</v>
      </c>
      <c r="Q34" s="404">
        <v>0</v>
      </c>
      <c r="R34" s="404">
        <v>0</v>
      </c>
      <c r="S34" s="404">
        <v>0</v>
      </c>
      <c r="T34" s="404">
        <v>0</v>
      </c>
      <c r="U34" s="404">
        <v>0</v>
      </c>
      <c r="V34" s="404">
        <f t="shared" si="4"/>
        <v>486701027</v>
      </c>
      <c r="W34" s="404">
        <v>0</v>
      </c>
      <c r="X34" s="404">
        <v>0</v>
      </c>
      <c r="Y34" s="404">
        <v>0</v>
      </c>
      <c r="Z34" s="405">
        <f t="shared" si="0"/>
        <v>0</v>
      </c>
      <c r="AA34" s="409"/>
    </row>
    <row r="35" spans="1:27" s="407" customFormat="1" ht="12.75" customHeight="1">
      <c r="A35" s="401">
        <v>112031203</v>
      </c>
      <c r="B35" s="408" t="s">
        <v>454</v>
      </c>
      <c r="C35" s="402">
        <f>+VLOOKUP(A35,'BG 092023'!A:C,3,FALSE)</f>
        <v>33014111.649999999</v>
      </c>
      <c r="D35" s="405"/>
      <c r="E35" s="405"/>
      <c r="F35" s="404">
        <v>0</v>
      </c>
      <c r="G35" s="404">
        <f t="shared" si="1"/>
        <v>33014111.649999999</v>
      </c>
      <c r="H35" s="404">
        <v>0</v>
      </c>
      <c r="I35" s="404">
        <v>0</v>
      </c>
      <c r="J35" s="404">
        <v>0</v>
      </c>
      <c r="K35" s="404">
        <v>0</v>
      </c>
      <c r="L35" s="404">
        <v>0</v>
      </c>
      <c r="M35" s="404">
        <v>0</v>
      </c>
      <c r="N35" s="404">
        <v>0</v>
      </c>
      <c r="O35" s="404">
        <v>0</v>
      </c>
      <c r="P35" s="404">
        <v>0</v>
      </c>
      <c r="Q35" s="404">
        <v>0</v>
      </c>
      <c r="R35" s="404">
        <v>0</v>
      </c>
      <c r="S35" s="404">
        <v>0</v>
      </c>
      <c r="T35" s="404">
        <v>0</v>
      </c>
      <c r="U35" s="404">
        <v>0</v>
      </c>
      <c r="V35" s="404">
        <f t="shared" si="4"/>
        <v>-33014111.649999999</v>
      </c>
      <c r="W35" s="404">
        <v>0</v>
      </c>
      <c r="X35" s="404">
        <v>0</v>
      </c>
      <c r="Y35" s="404">
        <v>0</v>
      </c>
      <c r="Z35" s="405">
        <f t="shared" si="0"/>
        <v>0</v>
      </c>
      <c r="AA35" s="409"/>
    </row>
    <row r="36" spans="1:27" s="407" customFormat="1" ht="12.75" customHeight="1">
      <c r="A36" s="401">
        <v>112031204</v>
      </c>
      <c r="B36" s="408" t="s">
        <v>455</v>
      </c>
      <c r="C36" s="402">
        <f>+VLOOKUP(A36,'BG 092023'!A:C,3,FALSE)</f>
        <v>-30317676.239999998</v>
      </c>
      <c r="D36" s="405"/>
      <c r="E36" s="405"/>
      <c r="F36" s="404">
        <v>0</v>
      </c>
      <c r="G36" s="404">
        <f t="shared" si="1"/>
        <v>-30317676.239999998</v>
      </c>
      <c r="H36" s="404">
        <v>0</v>
      </c>
      <c r="I36" s="404">
        <v>0</v>
      </c>
      <c r="J36" s="404">
        <v>0</v>
      </c>
      <c r="K36" s="404">
        <v>0</v>
      </c>
      <c r="L36" s="404">
        <v>0</v>
      </c>
      <c r="M36" s="404">
        <v>0</v>
      </c>
      <c r="N36" s="404">
        <v>0</v>
      </c>
      <c r="O36" s="404">
        <v>0</v>
      </c>
      <c r="P36" s="404">
        <v>0</v>
      </c>
      <c r="Q36" s="404">
        <v>0</v>
      </c>
      <c r="R36" s="404">
        <v>0</v>
      </c>
      <c r="S36" s="404">
        <v>0</v>
      </c>
      <c r="T36" s="404">
        <v>0</v>
      </c>
      <c r="U36" s="404">
        <v>0</v>
      </c>
      <c r="V36" s="404">
        <f t="shared" si="4"/>
        <v>30317676.239999998</v>
      </c>
      <c r="W36" s="404">
        <v>0</v>
      </c>
      <c r="X36" s="404">
        <v>0</v>
      </c>
      <c r="Y36" s="404">
        <v>0</v>
      </c>
      <c r="Z36" s="405">
        <f t="shared" ref="Z36:Z67" si="5">SUM(G36:Y36)</f>
        <v>0</v>
      </c>
      <c r="AA36" s="409"/>
    </row>
    <row r="37" spans="1:27" s="407" customFormat="1" ht="12.75" customHeight="1">
      <c r="A37" s="401">
        <v>1120313</v>
      </c>
      <c r="B37" s="408" t="s">
        <v>456</v>
      </c>
      <c r="C37" s="402"/>
      <c r="D37" s="405"/>
      <c r="E37" s="405"/>
      <c r="F37" s="404">
        <v>0</v>
      </c>
      <c r="G37" s="404">
        <f t="shared" si="1"/>
        <v>0</v>
      </c>
      <c r="H37" s="404">
        <v>0</v>
      </c>
      <c r="I37" s="404">
        <v>0</v>
      </c>
      <c r="J37" s="404">
        <v>0</v>
      </c>
      <c r="K37" s="404">
        <v>0</v>
      </c>
      <c r="L37" s="404" t="s">
        <v>168</v>
      </c>
      <c r="M37" s="404">
        <v>0</v>
      </c>
      <c r="N37" s="404">
        <v>0</v>
      </c>
      <c r="O37" s="404">
        <v>0</v>
      </c>
      <c r="P37" s="404">
        <v>0</v>
      </c>
      <c r="Q37" s="404">
        <v>0</v>
      </c>
      <c r="R37" s="404">
        <v>0</v>
      </c>
      <c r="S37" s="404">
        <v>0</v>
      </c>
      <c r="T37" s="404">
        <v>0</v>
      </c>
      <c r="U37" s="404">
        <v>0</v>
      </c>
      <c r="V37" s="404">
        <f t="shared" si="4"/>
        <v>0</v>
      </c>
      <c r="W37" s="404">
        <v>0</v>
      </c>
      <c r="X37" s="404">
        <v>0</v>
      </c>
      <c r="Y37" s="404">
        <v>0</v>
      </c>
      <c r="Z37" s="405">
        <f t="shared" si="5"/>
        <v>0</v>
      </c>
      <c r="AA37" s="409"/>
    </row>
    <row r="38" spans="1:27" s="407" customFormat="1" ht="12.75" customHeight="1">
      <c r="A38" s="401">
        <v>112031301</v>
      </c>
      <c r="B38" s="408" t="s">
        <v>457</v>
      </c>
      <c r="C38" s="402">
        <f>+VLOOKUP(A38,'BG 092023'!A:C,3,FALSE)</f>
        <v>-911558</v>
      </c>
      <c r="D38" s="405"/>
      <c r="E38" s="405"/>
      <c r="F38" s="404">
        <v>0</v>
      </c>
      <c r="G38" s="404">
        <f t="shared" si="1"/>
        <v>-911558</v>
      </c>
      <c r="H38" s="404">
        <v>0</v>
      </c>
      <c r="I38" s="404">
        <v>0</v>
      </c>
      <c r="J38" s="404">
        <v>0</v>
      </c>
      <c r="K38" s="404">
        <v>0</v>
      </c>
      <c r="L38" s="404">
        <v>0</v>
      </c>
      <c r="M38" s="404">
        <v>0</v>
      </c>
      <c r="N38" s="404">
        <v>0</v>
      </c>
      <c r="O38" s="404">
        <v>0</v>
      </c>
      <c r="P38" s="404">
        <v>0</v>
      </c>
      <c r="Q38" s="404">
        <v>0</v>
      </c>
      <c r="R38" s="404">
        <v>0</v>
      </c>
      <c r="S38" s="404">
        <v>0</v>
      </c>
      <c r="T38" s="404">
        <v>0</v>
      </c>
      <c r="U38" s="404">
        <v>0</v>
      </c>
      <c r="V38" s="404">
        <f t="shared" si="4"/>
        <v>911558</v>
      </c>
      <c r="W38" s="404">
        <v>0</v>
      </c>
      <c r="X38" s="404">
        <v>0</v>
      </c>
      <c r="Y38" s="404">
        <v>0</v>
      </c>
      <c r="Z38" s="405">
        <f t="shared" si="5"/>
        <v>0</v>
      </c>
      <c r="AA38" s="409"/>
    </row>
    <row r="39" spans="1:27" s="407" customFormat="1" ht="12.75" customHeight="1">
      <c r="A39" s="401">
        <v>112031302</v>
      </c>
      <c r="B39" s="408" t="s">
        <v>458</v>
      </c>
      <c r="C39" s="402">
        <f>+VLOOKUP(A39,'BG 092023'!A:C,3,FALSE)</f>
        <v>15248408</v>
      </c>
      <c r="D39" s="403"/>
      <c r="E39" s="403"/>
      <c r="F39" s="404">
        <v>0</v>
      </c>
      <c r="G39" s="404">
        <f t="shared" si="1"/>
        <v>15248408</v>
      </c>
      <c r="H39" s="404">
        <v>0</v>
      </c>
      <c r="I39" s="404">
        <v>0</v>
      </c>
      <c r="J39" s="404">
        <v>0</v>
      </c>
      <c r="K39" s="404">
        <v>0</v>
      </c>
      <c r="L39" s="404">
        <v>0</v>
      </c>
      <c r="M39" s="404">
        <v>0</v>
      </c>
      <c r="N39" s="404">
        <v>0</v>
      </c>
      <c r="O39" s="404">
        <v>0</v>
      </c>
      <c r="P39" s="404">
        <v>0</v>
      </c>
      <c r="Q39" s="404">
        <v>0</v>
      </c>
      <c r="R39" s="404">
        <v>0</v>
      </c>
      <c r="S39" s="404">
        <v>0</v>
      </c>
      <c r="T39" s="404">
        <v>0</v>
      </c>
      <c r="U39" s="404">
        <v>0</v>
      </c>
      <c r="V39" s="404">
        <f t="shared" si="4"/>
        <v>-15248408</v>
      </c>
      <c r="W39" s="404">
        <v>0</v>
      </c>
      <c r="X39" s="404">
        <v>0</v>
      </c>
      <c r="Y39" s="404">
        <v>0</v>
      </c>
      <c r="Z39" s="405">
        <f t="shared" si="5"/>
        <v>0</v>
      </c>
      <c r="AA39" s="406"/>
    </row>
    <row r="40" spans="1:27" s="407" customFormat="1" ht="12.75" customHeight="1">
      <c r="A40" s="401">
        <v>112031303</v>
      </c>
      <c r="B40" s="408" t="s">
        <v>459</v>
      </c>
      <c r="C40" s="402">
        <f>+VLOOKUP(A40,'BG 092023'!A:C,3,FALSE)</f>
        <v>522243.46</v>
      </c>
      <c r="D40" s="405"/>
      <c r="E40" s="405"/>
      <c r="F40" s="404">
        <v>0</v>
      </c>
      <c r="G40" s="404">
        <f t="shared" si="1"/>
        <v>522243.46</v>
      </c>
      <c r="H40" s="404">
        <v>0</v>
      </c>
      <c r="I40" s="404">
        <v>0</v>
      </c>
      <c r="J40" s="404">
        <v>0</v>
      </c>
      <c r="K40" s="404">
        <v>0</v>
      </c>
      <c r="L40" s="404">
        <v>0</v>
      </c>
      <c r="M40" s="404">
        <v>0</v>
      </c>
      <c r="N40" s="404">
        <v>0</v>
      </c>
      <c r="O40" s="404">
        <v>0</v>
      </c>
      <c r="P40" s="404">
        <v>0</v>
      </c>
      <c r="Q40" s="404">
        <v>0</v>
      </c>
      <c r="R40" s="404">
        <v>0</v>
      </c>
      <c r="S40" s="404">
        <v>0</v>
      </c>
      <c r="T40" s="404">
        <v>0</v>
      </c>
      <c r="U40" s="404">
        <v>0</v>
      </c>
      <c r="V40" s="404">
        <f t="shared" si="4"/>
        <v>-522243.46</v>
      </c>
      <c r="W40" s="404">
        <v>0</v>
      </c>
      <c r="X40" s="404">
        <v>0</v>
      </c>
      <c r="Y40" s="404">
        <v>0</v>
      </c>
      <c r="Z40" s="405">
        <f t="shared" si="5"/>
        <v>0</v>
      </c>
      <c r="AA40" s="409"/>
    </row>
    <row r="41" spans="1:27" s="407" customFormat="1" ht="12.75" customHeight="1">
      <c r="A41" s="401">
        <v>113</v>
      </c>
      <c r="B41" s="408" t="s">
        <v>460</v>
      </c>
      <c r="C41" s="402"/>
      <c r="D41" s="405"/>
      <c r="E41" s="405"/>
      <c r="F41" s="404">
        <v>0</v>
      </c>
      <c r="G41" s="404">
        <f t="shared" ref="G41:G192" si="6">+C41-F41-D41+E41</f>
        <v>0</v>
      </c>
      <c r="H41" s="404">
        <v>0</v>
      </c>
      <c r="I41" s="404">
        <v>0</v>
      </c>
      <c r="J41" s="404">
        <v>0</v>
      </c>
      <c r="K41" s="404">
        <v>0</v>
      </c>
      <c r="L41" s="404" t="s">
        <v>168</v>
      </c>
      <c r="M41" s="404">
        <v>0</v>
      </c>
      <c r="N41" s="404">
        <v>0</v>
      </c>
      <c r="O41" s="404">
        <v>0</v>
      </c>
      <c r="P41" s="404">
        <v>0</v>
      </c>
      <c r="Q41" s="404">
        <v>0</v>
      </c>
      <c r="R41" s="404">
        <v>0</v>
      </c>
      <c r="S41" s="404">
        <v>0</v>
      </c>
      <c r="T41" s="404">
        <v>0</v>
      </c>
      <c r="U41" s="404">
        <v>0</v>
      </c>
      <c r="V41" s="404">
        <v>0</v>
      </c>
      <c r="W41" s="404">
        <v>0</v>
      </c>
      <c r="X41" s="404">
        <v>0</v>
      </c>
      <c r="Y41" s="404">
        <v>0</v>
      </c>
      <c r="Z41" s="405">
        <f t="shared" si="5"/>
        <v>0</v>
      </c>
      <c r="AA41" s="409"/>
    </row>
    <row r="42" spans="1:27" s="407" customFormat="1" ht="12.75" customHeight="1">
      <c r="A42" s="401">
        <v>1130102</v>
      </c>
      <c r="B42" s="408" t="s">
        <v>74</v>
      </c>
      <c r="C42" s="402"/>
      <c r="D42" s="405"/>
      <c r="E42" s="405">
        <f>+D44</f>
        <v>0</v>
      </c>
      <c r="F42" s="404">
        <v>0</v>
      </c>
      <c r="G42" s="404">
        <f t="shared" si="6"/>
        <v>0</v>
      </c>
      <c r="H42" s="404">
        <v>0</v>
      </c>
      <c r="I42" s="404">
        <v>0</v>
      </c>
      <c r="J42" s="404">
        <v>0</v>
      </c>
      <c r="K42" s="404">
        <v>0</v>
      </c>
      <c r="L42" s="404" t="s">
        <v>168</v>
      </c>
      <c r="M42" s="404">
        <v>0</v>
      </c>
      <c r="N42" s="404">
        <v>0</v>
      </c>
      <c r="O42" s="404">
        <v>0</v>
      </c>
      <c r="P42" s="404">
        <v>0</v>
      </c>
      <c r="Q42" s="404">
        <v>0</v>
      </c>
      <c r="R42" s="404">
        <v>0</v>
      </c>
      <c r="S42" s="404">
        <v>0</v>
      </c>
      <c r="T42" s="404">
        <v>0</v>
      </c>
      <c r="U42" s="404">
        <v>0</v>
      </c>
      <c r="V42" s="404">
        <v>0</v>
      </c>
      <c r="W42" s="404">
        <v>0</v>
      </c>
      <c r="X42" s="404">
        <v>0</v>
      </c>
      <c r="Y42" s="404">
        <v>0</v>
      </c>
      <c r="Z42" s="405">
        <f t="shared" si="5"/>
        <v>0</v>
      </c>
      <c r="AA42" s="409"/>
    </row>
    <row r="43" spans="1:27" s="407" customFormat="1" ht="12.75" customHeight="1">
      <c r="A43" s="401">
        <v>113010202</v>
      </c>
      <c r="B43" s="408" t="s">
        <v>461</v>
      </c>
      <c r="C43" s="402">
        <f>+VLOOKUP(A43,'BG 092023'!A:C,3,FALSE)</f>
        <v>5679579.8700000001</v>
      </c>
      <c r="D43" s="405"/>
      <c r="E43" s="405"/>
      <c r="F43" s="404">
        <v>0</v>
      </c>
      <c r="G43" s="404">
        <f t="shared" si="6"/>
        <v>5679579.8700000001</v>
      </c>
      <c r="H43" s="404">
        <v>0</v>
      </c>
      <c r="I43" s="404">
        <v>0</v>
      </c>
      <c r="J43" s="404">
        <v>0</v>
      </c>
      <c r="K43" s="404">
        <v>0</v>
      </c>
      <c r="L43" s="404">
        <f>-G43</f>
        <v>-5679579.8700000001</v>
      </c>
      <c r="M43" s="404">
        <v>0</v>
      </c>
      <c r="N43" s="404">
        <v>0</v>
      </c>
      <c r="O43" s="404">
        <v>0</v>
      </c>
      <c r="P43" s="404">
        <v>0</v>
      </c>
      <c r="Q43" s="404">
        <v>0</v>
      </c>
      <c r="R43" s="404">
        <v>0</v>
      </c>
      <c r="S43" s="404">
        <v>0</v>
      </c>
      <c r="T43" s="404">
        <v>0</v>
      </c>
      <c r="U43" s="404">
        <v>0</v>
      </c>
      <c r="V43" s="404">
        <v>0</v>
      </c>
      <c r="W43" s="404">
        <v>0</v>
      </c>
      <c r="X43" s="404">
        <v>0</v>
      </c>
      <c r="Y43" s="404">
        <v>0</v>
      </c>
      <c r="Z43" s="405">
        <f t="shared" si="5"/>
        <v>0</v>
      </c>
      <c r="AA43" s="409"/>
    </row>
    <row r="44" spans="1:27" s="407" customFormat="1" ht="12.75" customHeight="1">
      <c r="A44" s="401">
        <v>1130301</v>
      </c>
      <c r="B44" s="408" t="s">
        <v>462</v>
      </c>
      <c r="C44" s="402"/>
      <c r="D44" s="403"/>
      <c r="E44" s="403"/>
      <c r="F44" s="404">
        <v>0</v>
      </c>
      <c r="G44" s="404">
        <f t="shared" si="6"/>
        <v>0</v>
      </c>
      <c r="H44" s="404">
        <v>0</v>
      </c>
      <c r="I44" s="404">
        <v>0</v>
      </c>
      <c r="J44" s="404">
        <v>0</v>
      </c>
      <c r="K44" s="404">
        <v>0</v>
      </c>
      <c r="L44" s="404" t="s">
        <v>168</v>
      </c>
      <c r="M44" s="404">
        <v>0</v>
      </c>
      <c r="N44" s="404">
        <v>0</v>
      </c>
      <c r="O44" s="404">
        <v>0</v>
      </c>
      <c r="P44" s="404">
        <v>0</v>
      </c>
      <c r="Q44" s="404">
        <v>0</v>
      </c>
      <c r="R44" s="404">
        <v>0</v>
      </c>
      <c r="S44" s="404">
        <v>0</v>
      </c>
      <c r="T44" s="404">
        <v>0</v>
      </c>
      <c r="U44" s="404">
        <v>0</v>
      </c>
      <c r="V44" s="404">
        <v>0</v>
      </c>
      <c r="W44" s="404">
        <v>0</v>
      </c>
      <c r="X44" s="404">
        <v>0</v>
      </c>
      <c r="Y44" s="404">
        <v>0</v>
      </c>
      <c r="Z44" s="405">
        <f t="shared" si="5"/>
        <v>0</v>
      </c>
      <c r="AA44" s="406"/>
    </row>
    <row r="45" spans="1:27" s="407" customFormat="1" ht="12.75" customHeight="1">
      <c r="A45" s="401">
        <v>113030102</v>
      </c>
      <c r="B45" s="408" t="s">
        <v>463</v>
      </c>
      <c r="C45" s="402">
        <f>+VLOOKUP(A45,'BG 092023'!A:C,3,FALSE)</f>
        <v>0</v>
      </c>
      <c r="D45" s="405"/>
      <c r="E45" s="405"/>
      <c r="F45" s="404">
        <v>0</v>
      </c>
      <c r="G45" s="404">
        <f t="shared" si="6"/>
        <v>0</v>
      </c>
      <c r="H45" s="404">
        <v>0</v>
      </c>
      <c r="I45" s="404">
        <v>0</v>
      </c>
      <c r="J45" s="404">
        <v>0</v>
      </c>
      <c r="K45" s="404">
        <v>0</v>
      </c>
      <c r="L45" s="404" t="s">
        <v>168</v>
      </c>
      <c r="M45" s="404">
        <v>0</v>
      </c>
      <c r="N45" s="404">
        <v>0</v>
      </c>
      <c r="O45" s="404">
        <v>0</v>
      </c>
      <c r="P45" s="404">
        <v>0</v>
      </c>
      <c r="Q45" s="404">
        <v>0</v>
      </c>
      <c r="R45" s="404">
        <v>0</v>
      </c>
      <c r="S45" s="404">
        <v>0</v>
      </c>
      <c r="T45" s="404">
        <v>0</v>
      </c>
      <c r="U45" s="404">
        <v>0</v>
      </c>
      <c r="V45" s="404">
        <v>0</v>
      </c>
      <c r="W45" s="404">
        <v>0</v>
      </c>
      <c r="X45" s="404">
        <v>0</v>
      </c>
      <c r="Y45" s="404">
        <v>0</v>
      </c>
      <c r="Z45" s="405">
        <f t="shared" si="5"/>
        <v>0</v>
      </c>
      <c r="AA45" s="409"/>
    </row>
    <row r="46" spans="1:27" s="407" customFormat="1" ht="12.75" customHeight="1">
      <c r="A46" s="401">
        <v>11308</v>
      </c>
      <c r="B46" s="408" t="s">
        <v>464</v>
      </c>
      <c r="C46" s="402"/>
      <c r="D46" s="405"/>
      <c r="E46" s="405"/>
      <c r="F46" s="404">
        <v>0</v>
      </c>
      <c r="G46" s="404">
        <f t="shared" si="6"/>
        <v>0</v>
      </c>
      <c r="H46" s="404">
        <v>0</v>
      </c>
      <c r="I46" s="404">
        <v>0</v>
      </c>
      <c r="J46" s="404">
        <v>0</v>
      </c>
      <c r="K46" s="404">
        <v>0</v>
      </c>
      <c r="L46" s="404" t="s">
        <v>168</v>
      </c>
      <c r="M46" s="404">
        <v>0</v>
      </c>
      <c r="N46" s="404">
        <v>0</v>
      </c>
      <c r="O46" s="404">
        <v>0</v>
      </c>
      <c r="P46" s="404">
        <v>0</v>
      </c>
      <c r="Q46" s="404">
        <v>0</v>
      </c>
      <c r="R46" s="404">
        <v>0</v>
      </c>
      <c r="S46" s="404">
        <v>0</v>
      </c>
      <c r="T46" s="404">
        <v>0</v>
      </c>
      <c r="U46" s="404">
        <v>0</v>
      </c>
      <c r="V46" s="404">
        <v>0</v>
      </c>
      <c r="W46" s="404">
        <v>0</v>
      </c>
      <c r="X46" s="404">
        <v>0</v>
      </c>
      <c r="Y46" s="404">
        <v>0</v>
      </c>
      <c r="Z46" s="405">
        <f t="shared" si="5"/>
        <v>0</v>
      </c>
      <c r="AA46" s="409"/>
    </row>
    <row r="47" spans="1:27" s="407" customFormat="1" ht="12.75" customHeight="1">
      <c r="A47" s="401">
        <v>1130802</v>
      </c>
      <c r="B47" s="408" t="s">
        <v>465</v>
      </c>
      <c r="C47" s="402"/>
      <c r="D47" s="405"/>
      <c r="E47" s="405">
        <v>0</v>
      </c>
      <c r="F47" s="404">
        <v>0</v>
      </c>
      <c r="G47" s="404">
        <f t="shared" si="6"/>
        <v>0</v>
      </c>
      <c r="H47" s="404">
        <v>0</v>
      </c>
      <c r="I47" s="404">
        <v>0</v>
      </c>
      <c r="J47" s="404">
        <v>0</v>
      </c>
      <c r="K47" s="404">
        <v>0</v>
      </c>
      <c r="L47" s="404" t="s">
        <v>168</v>
      </c>
      <c r="M47" s="404">
        <v>0</v>
      </c>
      <c r="N47" s="404">
        <v>0</v>
      </c>
      <c r="O47" s="404">
        <v>0</v>
      </c>
      <c r="P47" s="404">
        <v>0</v>
      </c>
      <c r="Q47" s="404">
        <v>0</v>
      </c>
      <c r="R47" s="404">
        <v>0</v>
      </c>
      <c r="S47" s="404">
        <v>0</v>
      </c>
      <c r="T47" s="404">
        <v>0</v>
      </c>
      <c r="U47" s="404">
        <v>0</v>
      </c>
      <c r="V47" s="404">
        <v>0</v>
      </c>
      <c r="W47" s="404">
        <v>0</v>
      </c>
      <c r="X47" s="404">
        <v>0</v>
      </c>
      <c r="Y47" s="404">
        <v>0</v>
      </c>
      <c r="Z47" s="405">
        <f t="shared" si="5"/>
        <v>0</v>
      </c>
      <c r="AA47" s="409"/>
    </row>
    <row r="48" spans="1:27" s="407" customFormat="1" ht="12.75" customHeight="1">
      <c r="A48" s="401">
        <v>113080201</v>
      </c>
      <c r="B48" s="408" t="s">
        <v>466</v>
      </c>
      <c r="C48" s="402">
        <f>+VLOOKUP(A48,'BG 092023'!A:C,3,FALSE)</f>
        <v>6021571.6799999997</v>
      </c>
      <c r="D48" s="405"/>
      <c r="E48" s="405"/>
      <c r="F48" s="404">
        <v>0</v>
      </c>
      <c r="G48" s="404">
        <f t="shared" si="6"/>
        <v>6021571.6799999997</v>
      </c>
      <c r="H48" s="404">
        <v>0</v>
      </c>
      <c r="I48" s="404">
        <v>0</v>
      </c>
      <c r="J48" s="404">
        <v>0</v>
      </c>
      <c r="K48" s="404">
        <v>0</v>
      </c>
      <c r="L48" s="404">
        <f>-G48</f>
        <v>-6021571.6799999997</v>
      </c>
      <c r="M48" s="404">
        <v>0</v>
      </c>
      <c r="N48" s="404">
        <v>0</v>
      </c>
      <c r="O48" s="404">
        <v>0</v>
      </c>
      <c r="P48" s="404">
        <v>0</v>
      </c>
      <c r="Q48" s="404">
        <v>0</v>
      </c>
      <c r="R48" s="404">
        <v>0</v>
      </c>
      <c r="S48" s="404">
        <v>0</v>
      </c>
      <c r="T48" s="404">
        <v>0</v>
      </c>
      <c r="U48" s="404">
        <v>0</v>
      </c>
      <c r="V48" s="404">
        <v>0</v>
      </c>
      <c r="W48" s="404">
        <v>0</v>
      </c>
      <c r="X48" s="404">
        <v>0</v>
      </c>
      <c r="Y48" s="404">
        <v>0</v>
      </c>
      <c r="Z48" s="405">
        <f t="shared" si="5"/>
        <v>0</v>
      </c>
      <c r="AA48" s="409"/>
    </row>
    <row r="49" spans="1:27" s="407" customFormat="1" ht="12.75" customHeight="1">
      <c r="A49" s="401">
        <v>115</v>
      </c>
      <c r="B49" s="408" t="s">
        <v>467</v>
      </c>
      <c r="C49" s="402"/>
      <c r="D49" s="405"/>
      <c r="E49" s="405"/>
      <c r="F49" s="404">
        <v>0</v>
      </c>
      <c r="G49" s="404">
        <f t="shared" si="6"/>
        <v>0</v>
      </c>
      <c r="H49" s="404">
        <v>0</v>
      </c>
      <c r="I49" s="404">
        <v>0</v>
      </c>
      <c r="J49" s="404">
        <v>0</v>
      </c>
      <c r="K49" s="404">
        <v>0</v>
      </c>
      <c r="L49" s="404" t="s">
        <v>168</v>
      </c>
      <c r="M49" s="404">
        <v>0</v>
      </c>
      <c r="N49" s="404">
        <v>0</v>
      </c>
      <c r="O49" s="404">
        <v>0</v>
      </c>
      <c r="P49" s="404">
        <v>0</v>
      </c>
      <c r="Q49" s="404">
        <v>0</v>
      </c>
      <c r="R49" s="404">
        <v>0</v>
      </c>
      <c r="S49" s="404">
        <v>0</v>
      </c>
      <c r="T49" s="404">
        <v>0</v>
      </c>
      <c r="U49" s="404">
        <v>0</v>
      </c>
      <c r="V49" s="404">
        <v>0</v>
      </c>
      <c r="W49" s="404">
        <v>0</v>
      </c>
      <c r="X49" s="404">
        <v>0</v>
      </c>
      <c r="Y49" s="404">
        <v>0</v>
      </c>
      <c r="Z49" s="405">
        <f t="shared" si="5"/>
        <v>0</v>
      </c>
      <c r="AA49" s="409"/>
    </row>
    <row r="50" spans="1:27" s="407" customFormat="1" ht="12.75" customHeight="1">
      <c r="A50" s="401">
        <v>11501</v>
      </c>
      <c r="B50" s="408" t="s">
        <v>468</v>
      </c>
      <c r="C50" s="402"/>
      <c r="D50" s="405"/>
      <c r="E50" s="405"/>
      <c r="F50" s="404">
        <v>0</v>
      </c>
      <c r="G50" s="404">
        <f t="shared" si="6"/>
        <v>0</v>
      </c>
      <c r="H50" s="404">
        <v>0</v>
      </c>
      <c r="I50" s="404">
        <v>0</v>
      </c>
      <c r="J50" s="404">
        <v>0</v>
      </c>
      <c r="K50" s="404">
        <v>0</v>
      </c>
      <c r="L50" s="404" t="s">
        <v>168</v>
      </c>
      <c r="M50" s="404">
        <v>0</v>
      </c>
      <c r="N50" s="404">
        <v>0</v>
      </c>
      <c r="O50" s="404">
        <v>0</v>
      </c>
      <c r="P50" s="404">
        <v>0</v>
      </c>
      <c r="Q50" s="404">
        <v>0</v>
      </c>
      <c r="R50" s="404">
        <v>0</v>
      </c>
      <c r="S50" s="404">
        <v>0</v>
      </c>
      <c r="T50" s="404">
        <v>0</v>
      </c>
      <c r="U50" s="404">
        <v>0</v>
      </c>
      <c r="V50" s="404">
        <v>0</v>
      </c>
      <c r="W50" s="404">
        <v>0</v>
      </c>
      <c r="X50" s="404">
        <v>0</v>
      </c>
      <c r="Y50" s="404">
        <v>0</v>
      </c>
      <c r="Z50" s="405">
        <f t="shared" si="5"/>
        <v>0</v>
      </c>
      <c r="AA50" s="409"/>
    </row>
    <row r="51" spans="1:27" s="407" customFormat="1" ht="12.75" customHeight="1">
      <c r="A51" s="401">
        <v>1150102</v>
      </c>
      <c r="B51" s="408" t="s">
        <v>469</v>
      </c>
      <c r="C51" s="402">
        <f>+VLOOKUP(A51,'BG 092023'!A:C,3,FALSE)</f>
        <v>30287526.300000001</v>
      </c>
      <c r="D51" s="405"/>
      <c r="E51" s="405"/>
      <c r="F51" s="404">
        <v>0</v>
      </c>
      <c r="G51" s="404">
        <f t="shared" si="6"/>
        <v>30287526.300000001</v>
      </c>
      <c r="H51" s="404">
        <v>0</v>
      </c>
      <c r="I51" s="404">
        <v>0</v>
      </c>
      <c r="J51" s="404">
        <v>0</v>
      </c>
      <c r="K51" s="404">
        <v>0</v>
      </c>
      <c r="L51" s="404">
        <f>-G51</f>
        <v>-30287526.300000001</v>
      </c>
      <c r="M51" s="404">
        <v>0</v>
      </c>
      <c r="N51" s="404">
        <v>0</v>
      </c>
      <c r="O51" s="404">
        <v>0</v>
      </c>
      <c r="P51" s="404">
        <v>0</v>
      </c>
      <c r="Q51" s="404">
        <v>0</v>
      </c>
      <c r="R51" s="404">
        <v>0</v>
      </c>
      <c r="S51" s="404">
        <v>0</v>
      </c>
      <c r="T51" s="404">
        <v>0</v>
      </c>
      <c r="U51" s="404">
        <v>0</v>
      </c>
      <c r="V51" s="404">
        <v>0</v>
      </c>
      <c r="W51" s="404">
        <v>0</v>
      </c>
      <c r="X51" s="404">
        <v>0</v>
      </c>
      <c r="Y51" s="404">
        <v>0</v>
      </c>
      <c r="Z51" s="405">
        <f t="shared" si="5"/>
        <v>0</v>
      </c>
      <c r="AA51" s="409"/>
    </row>
    <row r="52" spans="1:27" s="407" customFormat="1" ht="12.75" customHeight="1">
      <c r="A52" s="401">
        <v>1150105</v>
      </c>
      <c r="B52" s="408" t="s">
        <v>470</v>
      </c>
      <c r="C52" s="402"/>
      <c r="D52" s="405"/>
      <c r="E52" s="405"/>
      <c r="F52" s="404">
        <v>0</v>
      </c>
      <c r="G52" s="404">
        <f t="shared" si="6"/>
        <v>0</v>
      </c>
      <c r="H52" s="404">
        <v>0</v>
      </c>
      <c r="I52" s="404">
        <v>0</v>
      </c>
      <c r="J52" s="404">
        <v>0</v>
      </c>
      <c r="K52" s="404">
        <v>0</v>
      </c>
      <c r="L52" s="404" t="s">
        <v>168</v>
      </c>
      <c r="M52" s="404">
        <v>0</v>
      </c>
      <c r="N52" s="404">
        <v>0</v>
      </c>
      <c r="O52" s="404">
        <v>0</v>
      </c>
      <c r="P52" s="404">
        <v>0</v>
      </c>
      <c r="Q52" s="404">
        <v>0</v>
      </c>
      <c r="R52" s="404">
        <v>0</v>
      </c>
      <c r="S52" s="404">
        <v>0</v>
      </c>
      <c r="T52" s="404">
        <v>0</v>
      </c>
      <c r="U52" s="404">
        <v>0</v>
      </c>
      <c r="V52" s="404">
        <v>0</v>
      </c>
      <c r="W52" s="404">
        <v>0</v>
      </c>
      <c r="X52" s="404">
        <v>0</v>
      </c>
      <c r="Y52" s="404">
        <v>0</v>
      </c>
      <c r="Z52" s="405">
        <f t="shared" si="5"/>
        <v>0</v>
      </c>
      <c r="AA52" s="409"/>
    </row>
    <row r="53" spans="1:27" s="407" customFormat="1" ht="12.75" customHeight="1">
      <c r="A53" s="401">
        <v>11501055</v>
      </c>
      <c r="B53" s="408" t="s">
        <v>471</v>
      </c>
      <c r="C53" s="402">
        <f>+VLOOKUP(A53,'BG 092023'!A:C,3,FALSE)</f>
        <v>3831967.93</v>
      </c>
      <c r="D53" s="405"/>
      <c r="E53" s="405"/>
      <c r="F53" s="404">
        <v>0</v>
      </c>
      <c r="G53" s="404">
        <f t="shared" si="6"/>
        <v>3831967.93</v>
      </c>
      <c r="H53" s="404">
        <v>0</v>
      </c>
      <c r="I53" s="404">
        <v>0</v>
      </c>
      <c r="J53" s="404">
        <v>0</v>
      </c>
      <c r="K53" s="404">
        <v>0</v>
      </c>
      <c r="L53" s="404">
        <f>-G53</f>
        <v>-3831967.93</v>
      </c>
      <c r="M53" s="404">
        <v>0</v>
      </c>
      <c r="N53" s="404">
        <v>0</v>
      </c>
      <c r="O53" s="404">
        <v>0</v>
      </c>
      <c r="P53" s="404">
        <v>0</v>
      </c>
      <c r="Q53" s="404">
        <v>0</v>
      </c>
      <c r="R53" s="404">
        <v>0</v>
      </c>
      <c r="S53" s="404">
        <v>0</v>
      </c>
      <c r="T53" s="404">
        <v>0</v>
      </c>
      <c r="U53" s="404">
        <v>0</v>
      </c>
      <c r="V53" s="404">
        <v>0</v>
      </c>
      <c r="W53" s="404">
        <v>0</v>
      </c>
      <c r="X53" s="404">
        <v>0</v>
      </c>
      <c r="Y53" s="404">
        <v>0</v>
      </c>
      <c r="Z53" s="405">
        <f t="shared" si="5"/>
        <v>0</v>
      </c>
      <c r="AA53" s="409"/>
    </row>
    <row r="54" spans="1:27" s="407" customFormat="1" ht="12.75" customHeight="1">
      <c r="A54" s="401">
        <v>12</v>
      </c>
      <c r="B54" s="408" t="s">
        <v>3</v>
      </c>
      <c r="C54" s="402"/>
      <c r="D54" s="405"/>
      <c r="E54" s="405"/>
      <c r="F54" s="404">
        <v>0</v>
      </c>
      <c r="G54" s="404">
        <f t="shared" si="6"/>
        <v>0</v>
      </c>
      <c r="H54" s="404">
        <v>0</v>
      </c>
      <c r="I54" s="404">
        <v>0</v>
      </c>
      <c r="J54" s="404">
        <v>0</v>
      </c>
      <c r="K54" s="404">
        <v>0</v>
      </c>
      <c r="L54" s="404">
        <v>0</v>
      </c>
      <c r="M54" s="404">
        <v>0</v>
      </c>
      <c r="N54" s="404">
        <v>0</v>
      </c>
      <c r="O54" s="404">
        <v>0</v>
      </c>
      <c r="P54" s="404">
        <v>0</v>
      </c>
      <c r="Q54" s="404">
        <v>0</v>
      </c>
      <c r="R54" s="404">
        <v>0</v>
      </c>
      <c r="S54" s="404">
        <v>0</v>
      </c>
      <c r="T54" s="404">
        <v>0</v>
      </c>
      <c r="U54" s="404">
        <v>0</v>
      </c>
      <c r="V54" s="404">
        <v>0</v>
      </c>
      <c r="W54" s="404">
        <v>0</v>
      </c>
      <c r="X54" s="404">
        <v>0</v>
      </c>
      <c r="Y54" s="404">
        <v>0</v>
      </c>
      <c r="Z54" s="405">
        <f t="shared" si="5"/>
        <v>0</v>
      </c>
      <c r="AA54" s="409"/>
    </row>
    <row r="55" spans="1:27" s="407" customFormat="1" ht="12.75" customHeight="1">
      <c r="A55" s="401">
        <v>121</v>
      </c>
      <c r="B55" s="408" t="s">
        <v>126</v>
      </c>
      <c r="C55" s="402"/>
      <c r="D55" s="405"/>
      <c r="E55" s="405"/>
      <c r="F55" s="404">
        <v>0</v>
      </c>
      <c r="G55" s="404">
        <f t="shared" si="6"/>
        <v>0</v>
      </c>
      <c r="H55" s="404">
        <v>0</v>
      </c>
      <c r="I55" s="404">
        <v>0</v>
      </c>
      <c r="J55" s="404">
        <v>0</v>
      </c>
      <c r="K55" s="404">
        <v>0</v>
      </c>
      <c r="L55" s="404">
        <v>0</v>
      </c>
      <c r="M55" s="404">
        <v>0</v>
      </c>
      <c r="N55" s="404">
        <v>0</v>
      </c>
      <c r="O55" s="404">
        <v>0</v>
      </c>
      <c r="P55" s="404">
        <v>0</v>
      </c>
      <c r="Q55" s="404">
        <v>0</v>
      </c>
      <c r="R55" s="404">
        <v>0</v>
      </c>
      <c r="S55" s="404">
        <v>0</v>
      </c>
      <c r="T55" s="404">
        <v>0</v>
      </c>
      <c r="U55" s="404">
        <v>0</v>
      </c>
      <c r="V55" s="404">
        <v>0</v>
      </c>
      <c r="W55" s="404">
        <v>0</v>
      </c>
      <c r="X55" s="404">
        <v>0</v>
      </c>
      <c r="Y55" s="404">
        <v>0</v>
      </c>
      <c r="Z55" s="405">
        <f t="shared" si="5"/>
        <v>0</v>
      </c>
      <c r="AA55" s="409"/>
    </row>
    <row r="56" spans="1:27" s="407" customFormat="1" ht="12.75" customHeight="1">
      <c r="A56" s="401">
        <v>1210301</v>
      </c>
      <c r="B56" s="408" t="s">
        <v>472</v>
      </c>
      <c r="C56" s="402">
        <f>+VLOOKUP(A56,'BG 092023'!A:C,3,FALSE)</f>
        <v>1003000000</v>
      </c>
      <c r="D56" s="405"/>
      <c r="E56" s="405"/>
      <c r="F56" s="404">
        <v>0</v>
      </c>
      <c r="G56" s="404">
        <f t="shared" si="6"/>
        <v>1003000000</v>
      </c>
      <c r="H56" s="404">
        <v>0</v>
      </c>
      <c r="I56" s="404">
        <v>0</v>
      </c>
      <c r="J56" s="404">
        <v>0</v>
      </c>
      <c r="K56" s="404">
        <v>0</v>
      </c>
      <c r="L56" s="404">
        <v>0</v>
      </c>
      <c r="M56" s="404">
        <v>0</v>
      </c>
      <c r="N56" s="404">
        <f>-G56</f>
        <v>-1003000000</v>
      </c>
      <c r="O56" s="404">
        <v>0</v>
      </c>
      <c r="P56" s="404">
        <v>0</v>
      </c>
      <c r="Q56" s="404">
        <v>0</v>
      </c>
      <c r="R56" s="404">
        <v>0</v>
      </c>
      <c r="S56" s="404">
        <v>0</v>
      </c>
      <c r="T56" s="404">
        <v>0</v>
      </c>
      <c r="U56" s="404">
        <v>0</v>
      </c>
      <c r="V56" s="404">
        <v>0</v>
      </c>
      <c r="W56" s="404">
        <v>0</v>
      </c>
      <c r="X56" s="404">
        <v>0</v>
      </c>
      <c r="Y56" s="404">
        <v>0</v>
      </c>
      <c r="Z56" s="405">
        <f t="shared" si="5"/>
        <v>0</v>
      </c>
      <c r="AA56" s="409"/>
    </row>
    <row r="57" spans="1:27" s="407" customFormat="1" ht="12.75" customHeight="1">
      <c r="A57" s="401">
        <v>127</v>
      </c>
      <c r="B57" s="408" t="s">
        <v>473</v>
      </c>
      <c r="C57" s="402"/>
      <c r="D57" s="405"/>
      <c r="E57" s="405"/>
      <c r="F57" s="404">
        <v>0</v>
      </c>
      <c r="G57" s="404">
        <f t="shared" si="6"/>
        <v>0</v>
      </c>
      <c r="H57" s="404">
        <v>0</v>
      </c>
      <c r="I57" s="404">
        <v>0</v>
      </c>
      <c r="J57" s="404">
        <v>0</v>
      </c>
      <c r="K57" s="404">
        <v>0</v>
      </c>
      <c r="L57" s="404">
        <v>0</v>
      </c>
      <c r="M57" s="404">
        <v>0</v>
      </c>
      <c r="N57" s="404">
        <v>0</v>
      </c>
      <c r="O57" s="404">
        <v>0</v>
      </c>
      <c r="P57" s="404">
        <v>0</v>
      </c>
      <c r="Q57" s="404">
        <v>0</v>
      </c>
      <c r="R57" s="404">
        <v>0</v>
      </c>
      <c r="S57" s="404">
        <v>0</v>
      </c>
      <c r="T57" s="404">
        <v>0</v>
      </c>
      <c r="U57" s="404">
        <v>0</v>
      </c>
      <c r="V57" s="404">
        <v>0</v>
      </c>
      <c r="W57" s="404">
        <v>0</v>
      </c>
      <c r="X57" s="404">
        <v>0</v>
      </c>
      <c r="Y57" s="404">
        <v>0</v>
      </c>
      <c r="Z57" s="405">
        <f t="shared" si="5"/>
        <v>0</v>
      </c>
      <c r="AA57" s="409"/>
    </row>
    <row r="58" spans="1:27" s="407" customFormat="1" ht="12.75" customHeight="1">
      <c r="A58" s="401">
        <v>12701</v>
      </c>
      <c r="B58" s="408" t="s">
        <v>474</v>
      </c>
      <c r="C58" s="402"/>
      <c r="D58" s="403"/>
      <c r="E58" s="403"/>
      <c r="F58" s="404">
        <v>0</v>
      </c>
      <c r="G58" s="404">
        <f t="shared" si="6"/>
        <v>0</v>
      </c>
      <c r="H58" s="404">
        <v>0</v>
      </c>
      <c r="I58" s="404">
        <v>0</v>
      </c>
      <c r="J58" s="404">
        <v>0</v>
      </c>
      <c r="K58" s="404">
        <v>0</v>
      </c>
      <c r="L58" s="404">
        <v>0</v>
      </c>
      <c r="M58" s="404">
        <v>0</v>
      </c>
      <c r="N58" s="404">
        <v>0</v>
      </c>
      <c r="O58" s="404">
        <v>0</v>
      </c>
      <c r="P58" s="404">
        <v>0</v>
      </c>
      <c r="Q58" s="404">
        <v>0</v>
      </c>
      <c r="R58" s="404">
        <v>0</v>
      </c>
      <c r="S58" s="404">
        <v>0</v>
      </c>
      <c r="T58" s="404">
        <v>0</v>
      </c>
      <c r="U58" s="404">
        <v>0</v>
      </c>
      <c r="V58" s="404">
        <v>0</v>
      </c>
      <c r="W58" s="404">
        <v>0</v>
      </c>
      <c r="X58" s="404">
        <v>0</v>
      </c>
      <c r="Y58" s="404">
        <v>0</v>
      </c>
      <c r="Z58" s="405">
        <f t="shared" si="5"/>
        <v>0</v>
      </c>
      <c r="AA58" s="406"/>
    </row>
    <row r="59" spans="1:27" s="407" customFormat="1" ht="12.75" customHeight="1">
      <c r="A59" s="401">
        <v>1270103</v>
      </c>
      <c r="B59" s="408" t="s">
        <v>475</v>
      </c>
      <c r="C59" s="402">
        <f>+VLOOKUP(A59,'BG 092023'!A:C,3,FALSE)</f>
        <v>54959091</v>
      </c>
      <c r="D59" s="405">
        <v>0</v>
      </c>
      <c r="E59" s="405">
        <f>+D194</f>
        <v>0</v>
      </c>
      <c r="F59" s="404">
        <v>0</v>
      </c>
      <c r="G59" s="404">
        <f t="shared" si="6"/>
        <v>54959091</v>
      </c>
      <c r="H59" s="404">
        <v>0</v>
      </c>
      <c r="I59" s="404">
        <v>0</v>
      </c>
      <c r="J59" s="404">
        <v>0</v>
      </c>
      <c r="K59" s="404">
        <v>0</v>
      </c>
      <c r="L59" s="404">
        <v>0</v>
      </c>
      <c r="M59" s="404">
        <v>0</v>
      </c>
      <c r="N59" s="404">
        <v>0</v>
      </c>
      <c r="O59" s="404">
        <v>0</v>
      </c>
      <c r="P59" s="404">
        <v>0</v>
      </c>
      <c r="Q59" s="404">
        <f>-G59</f>
        <v>-54959091</v>
      </c>
      <c r="R59" s="404">
        <v>0</v>
      </c>
      <c r="S59" s="404">
        <v>0</v>
      </c>
      <c r="T59" s="404">
        <v>0</v>
      </c>
      <c r="U59" s="404">
        <v>0</v>
      </c>
      <c r="V59" s="404">
        <v>0</v>
      </c>
      <c r="W59" s="404">
        <v>0</v>
      </c>
      <c r="X59" s="404">
        <v>0</v>
      </c>
      <c r="Y59" s="404">
        <v>0</v>
      </c>
      <c r="Z59" s="405">
        <f t="shared" si="5"/>
        <v>0</v>
      </c>
      <c r="AA59" s="409"/>
    </row>
    <row r="60" spans="1:27" s="407" customFormat="1" ht="12.75" customHeight="1">
      <c r="A60" s="401">
        <v>1270104</v>
      </c>
      <c r="B60" s="408" t="s">
        <v>476</v>
      </c>
      <c r="C60" s="402">
        <f>+VLOOKUP(A60,'BG 092023'!A:C,3,FALSE)</f>
        <v>72045847.150000006</v>
      </c>
      <c r="D60" s="405"/>
      <c r="E60" s="405"/>
      <c r="F60" s="404">
        <v>0</v>
      </c>
      <c r="G60" s="404">
        <f t="shared" si="6"/>
        <v>72045847.150000006</v>
      </c>
      <c r="H60" s="404">
        <v>0</v>
      </c>
      <c r="I60" s="404">
        <v>0</v>
      </c>
      <c r="J60" s="404">
        <v>0</v>
      </c>
      <c r="K60" s="404">
        <v>0</v>
      </c>
      <c r="L60" s="404">
        <v>0</v>
      </c>
      <c r="M60" s="404">
        <v>0</v>
      </c>
      <c r="N60" s="404">
        <v>0</v>
      </c>
      <c r="O60" s="404">
        <v>0</v>
      </c>
      <c r="P60" s="404">
        <v>0</v>
      </c>
      <c r="Q60" s="404">
        <f>-G60</f>
        <v>-72045847.150000006</v>
      </c>
      <c r="R60" s="404">
        <v>0</v>
      </c>
      <c r="S60" s="404">
        <v>0</v>
      </c>
      <c r="T60" s="404">
        <v>0</v>
      </c>
      <c r="U60" s="404">
        <v>0</v>
      </c>
      <c r="V60" s="404">
        <v>0</v>
      </c>
      <c r="W60" s="404">
        <v>0</v>
      </c>
      <c r="X60" s="404">
        <v>0</v>
      </c>
      <c r="Y60" s="404">
        <v>0</v>
      </c>
      <c r="Z60" s="405">
        <f t="shared" si="5"/>
        <v>0</v>
      </c>
      <c r="AA60" s="409"/>
    </row>
    <row r="61" spans="1:27" s="407" customFormat="1" ht="12.75" customHeight="1">
      <c r="A61" s="401">
        <v>128</v>
      </c>
      <c r="B61" s="408" t="s">
        <v>477</v>
      </c>
      <c r="C61" s="402"/>
      <c r="D61" s="405"/>
      <c r="E61" s="405"/>
      <c r="F61" s="404">
        <v>0</v>
      </c>
      <c r="G61" s="404">
        <f t="shared" si="6"/>
        <v>0</v>
      </c>
      <c r="H61" s="404">
        <v>0</v>
      </c>
      <c r="I61" s="404">
        <v>0</v>
      </c>
      <c r="J61" s="404">
        <v>0</v>
      </c>
      <c r="K61" s="404">
        <v>0</v>
      </c>
      <c r="L61" s="404">
        <v>0</v>
      </c>
      <c r="M61" s="404">
        <v>0</v>
      </c>
      <c r="N61" s="404">
        <v>0</v>
      </c>
      <c r="O61" s="404">
        <v>0</v>
      </c>
      <c r="P61" s="404">
        <v>0</v>
      </c>
      <c r="Q61" s="404">
        <v>0</v>
      </c>
      <c r="R61" s="404">
        <v>0</v>
      </c>
      <c r="S61" s="404">
        <v>0</v>
      </c>
      <c r="T61" s="404">
        <v>0</v>
      </c>
      <c r="U61" s="404">
        <v>0</v>
      </c>
      <c r="V61" s="404">
        <v>0</v>
      </c>
      <c r="W61" s="404">
        <v>0</v>
      </c>
      <c r="X61" s="404">
        <v>0</v>
      </c>
      <c r="Y61" s="404">
        <v>0</v>
      </c>
      <c r="Z61" s="405">
        <f t="shared" si="5"/>
        <v>0</v>
      </c>
      <c r="AA61" s="409"/>
    </row>
    <row r="62" spans="1:27" s="407" customFormat="1" ht="12.75" customHeight="1">
      <c r="A62" s="401">
        <v>12801</v>
      </c>
      <c r="B62" s="408" t="s">
        <v>478</v>
      </c>
      <c r="C62" s="402">
        <f>+VLOOKUP(A62,'BG 092023'!A:C,3,FALSE)</f>
        <v>5202533.3600000003</v>
      </c>
      <c r="D62" s="403"/>
      <c r="E62" s="403"/>
      <c r="F62" s="404">
        <v>0</v>
      </c>
      <c r="G62" s="404">
        <f t="shared" si="6"/>
        <v>5202533.3600000003</v>
      </c>
      <c r="H62" s="404">
        <v>0</v>
      </c>
      <c r="I62" s="404">
        <v>0</v>
      </c>
      <c r="J62" s="404">
        <v>0</v>
      </c>
      <c r="K62" s="404">
        <v>0</v>
      </c>
      <c r="L62" s="404">
        <f>-G62</f>
        <v>-5202533.3600000003</v>
      </c>
      <c r="M62" s="404">
        <v>0</v>
      </c>
      <c r="N62" s="404">
        <v>0</v>
      </c>
      <c r="O62" s="404">
        <v>0</v>
      </c>
      <c r="P62" s="404">
        <v>0</v>
      </c>
      <c r="Q62" s="404">
        <v>0</v>
      </c>
      <c r="R62" s="404">
        <v>0</v>
      </c>
      <c r="S62" s="404">
        <v>0</v>
      </c>
      <c r="T62" s="404">
        <v>0</v>
      </c>
      <c r="U62" s="404">
        <v>0</v>
      </c>
      <c r="V62" s="404">
        <v>0</v>
      </c>
      <c r="W62" s="404">
        <v>0</v>
      </c>
      <c r="X62" s="404">
        <v>0</v>
      </c>
      <c r="Y62" s="404">
        <v>0</v>
      </c>
      <c r="Z62" s="405">
        <f t="shared" si="5"/>
        <v>0</v>
      </c>
      <c r="AA62" s="406"/>
    </row>
    <row r="63" spans="1:27" s="407" customFormat="1" ht="12.75" customHeight="1">
      <c r="A63" s="401">
        <v>12804</v>
      </c>
      <c r="B63" s="408" t="s">
        <v>479</v>
      </c>
      <c r="C63" s="402">
        <f>+VLOOKUP(A63,'BG 092023'!A:C,3,FALSE)</f>
        <v>445864843.02999997</v>
      </c>
      <c r="D63" s="405"/>
      <c r="E63" s="405"/>
      <c r="F63" s="404">
        <v>0</v>
      </c>
      <c r="G63" s="404">
        <f t="shared" si="6"/>
        <v>445864843.02999997</v>
      </c>
      <c r="H63" s="404">
        <v>0</v>
      </c>
      <c r="I63" s="404">
        <v>0</v>
      </c>
      <c r="J63" s="404">
        <v>0</v>
      </c>
      <c r="K63" s="404">
        <v>0</v>
      </c>
      <c r="L63" s="404">
        <f>-G63</f>
        <v>-445864843.02999997</v>
      </c>
      <c r="M63" s="404">
        <v>0</v>
      </c>
      <c r="N63" s="404">
        <v>0</v>
      </c>
      <c r="O63" s="404">
        <v>0</v>
      </c>
      <c r="P63" s="404">
        <v>0</v>
      </c>
      <c r="Q63" s="404">
        <v>0</v>
      </c>
      <c r="R63" s="404">
        <v>0</v>
      </c>
      <c r="S63" s="404">
        <v>0</v>
      </c>
      <c r="T63" s="404">
        <v>0</v>
      </c>
      <c r="U63" s="404">
        <v>0</v>
      </c>
      <c r="V63" s="404">
        <v>0</v>
      </c>
      <c r="W63" s="404">
        <v>0</v>
      </c>
      <c r="X63" s="404">
        <v>0</v>
      </c>
      <c r="Y63" s="404">
        <v>0</v>
      </c>
      <c r="Z63" s="405">
        <f t="shared" si="5"/>
        <v>0</v>
      </c>
      <c r="AA63" s="409"/>
    </row>
    <row r="64" spans="1:27" s="407" customFormat="1" ht="12.75" customHeight="1">
      <c r="A64" s="401">
        <v>2</v>
      </c>
      <c r="B64" s="408" t="s">
        <v>4</v>
      </c>
      <c r="C64" s="402">
        <f>+SUM(C65:C90)-'BG 092023'!C74</f>
        <v>0</v>
      </c>
      <c r="D64" s="405"/>
      <c r="E64" s="405"/>
      <c r="F64" s="404">
        <v>0</v>
      </c>
      <c r="G64" s="404">
        <f t="shared" si="6"/>
        <v>0</v>
      </c>
      <c r="H64" s="404">
        <v>0</v>
      </c>
      <c r="I64" s="404">
        <v>0</v>
      </c>
      <c r="J64" s="404">
        <v>0</v>
      </c>
      <c r="K64" s="404">
        <v>0</v>
      </c>
      <c r="L64" s="404" t="s">
        <v>168</v>
      </c>
      <c r="M64" s="404">
        <v>0</v>
      </c>
      <c r="N64" s="404">
        <v>0</v>
      </c>
      <c r="O64" s="404">
        <v>0</v>
      </c>
      <c r="P64" s="404">
        <v>0</v>
      </c>
      <c r="Q64" s="404">
        <v>0</v>
      </c>
      <c r="R64" s="404">
        <v>0</v>
      </c>
      <c r="S64" s="404">
        <v>0</v>
      </c>
      <c r="T64" s="404">
        <v>0</v>
      </c>
      <c r="U64" s="404">
        <v>0</v>
      </c>
      <c r="V64" s="404">
        <v>0</v>
      </c>
      <c r="W64" s="404">
        <v>0</v>
      </c>
      <c r="X64" s="404">
        <v>0</v>
      </c>
      <c r="Y64" s="404">
        <v>0</v>
      </c>
      <c r="Z64" s="405">
        <f t="shared" si="5"/>
        <v>0</v>
      </c>
      <c r="AA64" s="409"/>
    </row>
    <row r="65" spans="1:27" s="407" customFormat="1" ht="12.75" customHeight="1">
      <c r="A65" s="401">
        <v>21</v>
      </c>
      <c r="B65" s="408" t="s">
        <v>5</v>
      </c>
      <c r="C65" s="402"/>
      <c r="D65" s="405"/>
      <c r="E65" s="405">
        <f>+D67</f>
        <v>0</v>
      </c>
      <c r="F65" s="404">
        <v>0</v>
      </c>
      <c r="G65" s="404">
        <f t="shared" si="6"/>
        <v>0</v>
      </c>
      <c r="H65" s="404">
        <v>0</v>
      </c>
      <c r="I65" s="404">
        <v>0</v>
      </c>
      <c r="J65" s="404">
        <v>0</v>
      </c>
      <c r="K65" s="404">
        <v>0</v>
      </c>
      <c r="L65" s="404" t="s">
        <v>168</v>
      </c>
      <c r="M65" s="404">
        <v>0</v>
      </c>
      <c r="N65" s="404">
        <v>0</v>
      </c>
      <c r="O65" s="404">
        <v>0</v>
      </c>
      <c r="P65" s="404">
        <v>0</v>
      </c>
      <c r="Q65" s="404">
        <v>0</v>
      </c>
      <c r="R65" s="404">
        <v>0</v>
      </c>
      <c r="S65" s="404">
        <v>0</v>
      </c>
      <c r="T65" s="404">
        <v>0</v>
      </c>
      <c r="U65" s="404">
        <v>0</v>
      </c>
      <c r="V65" s="404">
        <v>0</v>
      </c>
      <c r="W65" s="404">
        <v>0</v>
      </c>
      <c r="X65" s="404">
        <v>0</v>
      </c>
      <c r="Y65" s="404">
        <v>0</v>
      </c>
      <c r="Z65" s="405">
        <f t="shared" si="5"/>
        <v>0</v>
      </c>
      <c r="AA65" s="409"/>
    </row>
    <row r="66" spans="1:27" s="407" customFormat="1" ht="12.75" customHeight="1">
      <c r="A66" s="401">
        <v>211</v>
      </c>
      <c r="B66" s="408" t="s">
        <v>480</v>
      </c>
      <c r="C66" s="402"/>
      <c r="D66" s="405"/>
      <c r="E66" s="405"/>
      <c r="F66" s="404">
        <v>0</v>
      </c>
      <c r="G66" s="404">
        <f t="shared" si="6"/>
        <v>0</v>
      </c>
      <c r="H66" s="404">
        <v>0</v>
      </c>
      <c r="I66" s="404">
        <v>0</v>
      </c>
      <c r="J66" s="404">
        <v>0</v>
      </c>
      <c r="K66" s="404">
        <v>0</v>
      </c>
      <c r="L66" s="404" t="s">
        <v>168</v>
      </c>
      <c r="M66" s="404">
        <v>0</v>
      </c>
      <c r="N66" s="404">
        <v>0</v>
      </c>
      <c r="O66" s="404">
        <v>0</v>
      </c>
      <c r="P66" s="404">
        <v>0</v>
      </c>
      <c r="Q66" s="404">
        <v>0</v>
      </c>
      <c r="R66" s="404">
        <v>0</v>
      </c>
      <c r="S66" s="404">
        <v>0</v>
      </c>
      <c r="T66" s="404">
        <v>0</v>
      </c>
      <c r="U66" s="404">
        <v>0</v>
      </c>
      <c r="V66" s="404">
        <v>0</v>
      </c>
      <c r="W66" s="404">
        <v>0</v>
      </c>
      <c r="X66" s="404">
        <v>0</v>
      </c>
      <c r="Y66" s="404">
        <v>0</v>
      </c>
      <c r="Z66" s="405">
        <f t="shared" si="5"/>
        <v>0</v>
      </c>
      <c r="AA66" s="409"/>
    </row>
    <row r="67" spans="1:27" s="407" customFormat="1" ht="12.75" customHeight="1">
      <c r="A67" s="401">
        <v>2110201</v>
      </c>
      <c r="B67" s="408" t="s">
        <v>481</v>
      </c>
      <c r="C67" s="402"/>
      <c r="D67" s="403"/>
      <c r="E67" s="403"/>
      <c r="F67" s="404">
        <v>0</v>
      </c>
      <c r="G67" s="404">
        <f t="shared" si="6"/>
        <v>0</v>
      </c>
      <c r="H67" s="404">
        <v>0</v>
      </c>
      <c r="I67" s="404">
        <v>0</v>
      </c>
      <c r="J67" s="404">
        <v>0</v>
      </c>
      <c r="K67" s="404">
        <v>0</v>
      </c>
      <c r="L67" s="404" t="s">
        <v>168</v>
      </c>
      <c r="M67" s="404">
        <v>0</v>
      </c>
      <c r="N67" s="404">
        <v>0</v>
      </c>
      <c r="O67" s="404">
        <v>0</v>
      </c>
      <c r="P67" s="404">
        <v>0</v>
      </c>
      <c r="Q67" s="404">
        <v>0</v>
      </c>
      <c r="R67" s="404">
        <v>0</v>
      </c>
      <c r="S67" s="404">
        <v>0</v>
      </c>
      <c r="T67" s="404">
        <v>0</v>
      </c>
      <c r="U67" s="404">
        <v>0</v>
      </c>
      <c r="V67" s="404">
        <v>0</v>
      </c>
      <c r="W67" s="404">
        <v>0</v>
      </c>
      <c r="X67" s="404">
        <v>0</v>
      </c>
      <c r="Y67" s="404">
        <v>0</v>
      </c>
      <c r="Z67" s="405">
        <f t="shared" si="5"/>
        <v>0</v>
      </c>
      <c r="AA67" s="406"/>
    </row>
    <row r="68" spans="1:27" s="407" customFormat="1" ht="12.75" customHeight="1">
      <c r="A68" s="401">
        <v>211020104</v>
      </c>
      <c r="B68" s="408" t="s">
        <v>482</v>
      </c>
      <c r="C68" s="402">
        <f>+VLOOKUP(A68,'BG 092023'!A:C,3,FALSE)</f>
        <v>-132050</v>
      </c>
      <c r="D68" s="405"/>
      <c r="E68" s="405"/>
      <c r="F68" s="404">
        <v>0</v>
      </c>
      <c r="G68" s="404">
        <f t="shared" si="6"/>
        <v>-132050</v>
      </c>
      <c r="H68" s="404">
        <v>0</v>
      </c>
      <c r="I68" s="404">
        <v>0</v>
      </c>
      <c r="J68" s="404">
        <v>0</v>
      </c>
      <c r="K68" s="404">
        <v>0</v>
      </c>
      <c r="L68" s="404">
        <f>-G68</f>
        <v>132050</v>
      </c>
      <c r="M68" s="404">
        <v>0</v>
      </c>
      <c r="N68" s="404">
        <v>0</v>
      </c>
      <c r="O68" s="404">
        <v>0</v>
      </c>
      <c r="P68" s="404">
        <v>0</v>
      </c>
      <c r="Q68" s="404">
        <v>0</v>
      </c>
      <c r="R68" s="404">
        <v>0</v>
      </c>
      <c r="S68" s="404">
        <v>0</v>
      </c>
      <c r="T68" s="404">
        <v>0</v>
      </c>
      <c r="U68" s="404">
        <v>0</v>
      </c>
      <c r="V68" s="404">
        <v>0</v>
      </c>
      <c r="W68" s="404">
        <v>0</v>
      </c>
      <c r="X68" s="404">
        <v>0</v>
      </c>
      <c r="Y68" s="404">
        <v>0</v>
      </c>
      <c r="Z68" s="405">
        <f t="shared" ref="Z68:Z99" si="7">SUM(G68:Y68)</f>
        <v>0</v>
      </c>
      <c r="AA68" s="409"/>
    </row>
    <row r="69" spans="1:27" s="407" customFormat="1" ht="12.75" customHeight="1">
      <c r="A69" s="401">
        <v>21102</v>
      </c>
      <c r="B69" s="408" t="s">
        <v>483</v>
      </c>
      <c r="C69" s="402"/>
      <c r="D69" s="405"/>
      <c r="E69" s="405"/>
      <c r="F69" s="404">
        <v>0</v>
      </c>
      <c r="G69" s="404">
        <f t="shared" si="6"/>
        <v>0</v>
      </c>
      <c r="H69" s="404">
        <v>0</v>
      </c>
      <c r="I69" s="404">
        <v>0</v>
      </c>
      <c r="J69" s="404">
        <v>0</v>
      </c>
      <c r="K69" s="404">
        <v>0</v>
      </c>
      <c r="L69" s="404" t="s">
        <v>168</v>
      </c>
      <c r="M69" s="404">
        <v>0</v>
      </c>
      <c r="N69" s="404">
        <v>0</v>
      </c>
      <c r="O69" s="404">
        <v>0</v>
      </c>
      <c r="P69" s="404">
        <v>0</v>
      </c>
      <c r="Q69" s="404">
        <v>0</v>
      </c>
      <c r="R69" s="404">
        <v>0</v>
      </c>
      <c r="S69" s="404">
        <v>0</v>
      </c>
      <c r="T69" s="404">
        <v>0</v>
      </c>
      <c r="U69" s="404">
        <v>0</v>
      </c>
      <c r="V69" s="404">
        <v>0</v>
      </c>
      <c r="W69" s="404">
        <v>0</v>
      </c>
      <c r="X69" s="404">
        <v>0</v>
      </c>
      <c r="Y69" s="404">
        <v>0</v>
      </c>
      <c r="Z69" s="405">
        <f t="shared" si="7"/>
        <v>0</v>
      </c>
      <c r="AA69" s="409"/>
    </row>
    <row r="70" spans="1:27" s="407" customFormat="1" ht="12.75" customHeight="1">
      <c r="A70" s="401">
        <v>211020501</v>
      </c>
      <c r="B70" s="408" t="s">
        <v>484</v>
      </c>
      <c r="C70" s="402">
        <f>+VLOOKUP(A70,'BG 092023'!A:C,3,FALSE)</f>
        <v>-1012668</v>
      </c>
      <c r="D70" s="405"/>
      <c r="E70" s="405"/>
      <c r="F70" s="404">
        <v>0</v>
      </c>
      <c r="G70" s="404">
        <f t="shared" si="6"/>
        <v>-1012668</v>
      </c>
      <c r="H70" s="404">
        <v>0</v>
      </c>
      <c r="I70" s="404">
        <v>0</v>
      </c>
      <c r="J70" s="404">
        <v>0</v>
      </c>
      <c r="K70" s="404">
        <v>0</v>
      </c>
      <c r="L70" s="404">
        <f>-G70</f>
        <v>1012668</v>
      </c>
      <c r="M70" s="404">
        <v>0</v>
      </c>
      <c r="N70" s="404">
        <v>0</v>
      </c>
      <c r="O70" s="404">
        <v>0</v>
      </c>
      <c r="P70" s="404">
        <v>0</v>
      </c>
      <c r="Q70" s="404">
        <v>0</v>
      </c>
      <c r="R70" s="404">
        <v>0</v>
      </c>
      <c r="S70" s="404">
        <v>0</v>
      </c>
      <c r="T70" s="404">
        <v>0</v>
      </c>
      <c r="U70" s="404">
        <v>0</v>
      </c>
      <c r="V70" s="404">
        <v>0</v>
      </c>
      <c r="W70" s="404">
        <v>0</v>
      </c>
      <c r="X70" s="404">
        <v>0</v>
      </c>
      <c r="Y70" s="404">
        <v>0</v>
      </c>
      <c r="Z70" s="405">
        <f t="shared" si="7"/>
        <v>0</v>
      </c>
      <c r="AA70" s="409"/>
    </row>
    <row r="71" spans="1:27" s="407" customFormat="1" ht="12.75" customHeight="1">
      <c r="A71" s="401">
        <v>213</v>
      </c>
      <c r="B71" s="408" t="s">
        <v>485</v>
      </c>
      <c r="C71" s="402"/>
      <c r="D71" s="403"/>
      <c r="E71" s="403"/>
      <c r="F71" s="404">
        <v>0</v>
      </c>
      <c r="G71" s="404">
        <f t="shared" si="6"/>
        <v>0</v>
      </c>
      <c r="H71" s="404">
        <v>0</v>
      </c>
      <c r="I71" s="404">
        <v>0</v>
      </c>
      <c r="J71" s="404">
        <v>0</v>
      </c>
      <c r="K71" s="404">
        <v>0</v>
      </c>
      <c r="L71" s="404" t="s">
        <v>168</v>
      </c>
      <c r="M71" s="404">
        <v>0</v>
      </c>
      <c r="N71" s="404">
        <v>0</v>
      </c>
      <c r="O71" s="404">
        <v>0</v>
      </c>
      <c r="P71" s="404">
        <v>0</v>
      </c>
      <c r="Q71" s="404">
        <v>0</v>
      </c>
      <c r="R71" s="404">
        <v>0</v>
      </c>
      <c r="S71" s="404">
        <v>0</v>
      </c>
      <c r="T71" s="404">
        <v>0</v>
      </c>
      <c r="U71" s="404">
        <v>0</v>
      </c>
      <c r="V71" s="404">
        <v>0</v>
      </c>
      <c r="W71" s="404">
        <v>0</v>
      </c>
      <c r="X71" s="404">
        <v>0</v>
      </c>
      <c r="Y71" s="404">
        <v>0</v>
      </c>
      <c r="Z71" s="405">
        <f t="shared" si="7"/>
        <v>0</v>
      </c>
      <c r="AA71" s="406"/>
    </row>
    <row r="72" spans="1:27" s="407" customFormat="1" ht="12.75" customHeight="1">
      <c r="A72" s="401">
        <v>21303</v>
      </c>
      <c r="B72" s="408" t="s">
        <v>486</v>
      </c>
      <c r="C72" s="402"/>
      <c r="D72" s="405"/>
      <c r="E72" s="405"/>
      <c r="F72" s="404">
        <v>0</v>
      </c>
      <c r="G72" s="404">
        <f t="shared" si="6"/>
        <v>0</v>
      </c>
      <c r="H72" s="404">
        <v>0</v>
      </c>
      <c r="I72" s="404">
        <v>0</v>
      </c>
      <c r="J72" s="404">
        <v>0</v>
      </c>
      <c r="K72" s="404">
        <v>0</v>
      </c>
      <c r="L72" s="404" t="s">
        <v>168</v>
      </c>
      <c r="M72" s="404">
        <v>0</v>
      </c>
      <c r="N72" s="404">
        <v>0</v>
      </c>
      <c r="O72" s="404">
        <v>0</v>
      </c>
      <c r="P72" s="404">
        <v>0</v>
      </c>
      <c r="Q72" s="404">
        <v>0</v>
      </c>
      <c r="R72" s="404">
        <v>0</v>
      </c>
      <c r="S72" s="404">
        <v>0</v>
      </c>
      <c r="T72" s="404">
        <v>0</v>
      </c>
      <c r="U72" s="404">
        <v>0</v>
      </c>
      <c r="V72" s="404">
        <v>0</v>
      </c>
      <c r="W72" s="404">
        <v>0</v>
      </c>
      <c r="X72" s="404">
        <v>0</v>
      </c>
      <c r="Y72" s="404">
        <v>0</v>
      </c>
      <c r="Z72" s="405">
        <f t="shared" si="7"/>
        <v>0</v>
      </c>
      <c r="AA72" s="409"/>
    </row>
    <row r="73" spans="1:27" s="407" customFormat="1" ht="12.75" customHeight="1">
      <c r="A73" s="401">
        <v>2130301</v>
      </c>
      <c r="B73" s="408" t="s">
        <v>487</v>
      </c>
      <c r="C73" s="402"/>
      <c r="D73" s="405"/>
      <c r="E73" s="405"/>
      <c r="F73" s="404">
        <v>0</v>
      </c>
      <c r="G73" s="404">
        <f t="shared" si="6"/>
        <v>0</v>
      </c>
      <c r="H73" s="404">
        <v>0</v>
      </c>
      <c r="I73" s="404">
        <v>0</v>
      </c>
      <c r="J73" s="404">
        <v>0</v>
      </c>
      <c r="K73" s="404">
        <v>0</v>
      </c>
      <c r="L73" s="404" t="s">
        <v>168</v>
      </c>
      <c r="M73" s="404">
        <v>0</v>
      </c>
      <c r="N73" s="404">
        <v>0</v>
      </c>
      <c r="O73" s="404">
        <v>0</v>
      </c>
      <c r="P73" s="404">
        <v>0</v>
      </c>
      <c r="Q73" s="404">
        <v>0</v>
      </c>
      <c r="R73" s="404">
        <v>0</v>
      </c>
      <c r="S73" s="404">
        <v>0</v>
      </c>
      <c r="T73" s="404">
        <v>0</v>
      </c>
      <c r="U73" s="404">
        <v>0</v>
      </c>
      <c r="V73" s="404">
        <v>0</v>
      </c>
      <c r="W73" s="404">
        <v>0</v>
      </c>
      <c r="X73" s="404">
        <v>0</v>
      </c>
      <c r="Y73" s="404">
        <v>0</v>
      </c>
      <c r="Z73" s="405">
        <f t="shared" si="7"/>
        <v>0</v>
      </c>
      <c r="AA73" s="409"/>
    </row>
    <row r="74" spans="1:27" s="407" customFormat="1" ht="12.75" customHeight="1">
      <c r="A74" s="401">
        <v>213030101</v>
      </c>
      <c r="B74" s="408" t="s">
        <v>488</v>
      </c>
      <c r="C74" s="402">
        <f>+VLOOKUP(A74,'BG 092023'!A:C,3,FALSE)</f>
        <v>-123898223</v>
      </c>
      <c r="D74" s="405"/>
      <c r="E74" s="405"/>
      <c r="F74" s="404">
        <v>0</v>
      </c>
      <c r="G74" s="404">
        <f t="shared" si="6"/>
        <v>-123898223</v>
      </c>
      <c r="H74" s="404">
        <v>0</v>
      </c>
      <c r="I74" s="404">
        <v>0</v>
      </c>
      <c r="J74" s="404">
        <v>0</v>
      </c>
      <c r="K74" s="404">
        <v>0</v>
      </c>
      <c r="L74" s="404">
        <v>0</v>
      </c>
      <c r="M74" s="404">
        <v>0</v>
      </c>
      <c r="N74" s="404">
        <v>0</v>
      </c>
      <c r="O74" s="404">
        <v>0</v>
      </c>
      <c r="P74" s="404">
        <v>0</v>
      </c>
      <c r="Q74" s="404">
        <v>0</v>
      </c>
      <c r="R74" s="404">
        <v>0</v>
      </c>
      <c r="S74" s="404">
        <v>0</v>
      </c>
      <c r="T74" s="404">
        <v>0</v>
      </c>
      <c r="U74" s="404">
        <v>0</v>
      </c>
      <c r="V74" s="404">
        <f>-G74</f>
        <v>123898223</v>
      </c>
      <c r="W74" s="404">
        <v>0</v>
      </c>
      <c r="X74" s="404">
        <v>0</v>
      </c>
      <c r="Y74" s="404">
        <v>0</v>
      </c>
      <c r="Z74" s="405">
        <f t="shared" si="7"/>
        <v>0</v>
      </c>
      <c r="AA74" s="409"/>
    </row>
    <row r="75" spans="1:27" s="407" customFormat="1" ht="12.75" customHeight="1">
      <c r="A75" s="401">
        <v>213030102</v>
      </c>
      <c r="B75" s="408" t="s">
        <v>489</v>
      </c>
      <c r="C75" s="402">
        <f>+VLOOKUP(A75,'BG 092023'!A:C,3,FALSE)</f>
        <v>-1501477.14</v>
      </c>
      <c r="D75" s="405"/>
      <c r="E75" s="405">
        <f>+D77</f>
        <v>0</v>
      </c>
      <c r="F75" s="404">
        <v>0</v>
      </c>
      <c r="G75" s="404">
        <f t="shared" si="6"/>
        <v>-1501477.14</v>
      </c>
      <c r="H75" s="404">
        <v>0</v>
      </c>
      <c r="I75" s="404">
        <v>0</v>
      </c>
      <c r="J75" s="404">
        <v>0</v>
      </c>
      <c r="K75" s="404">
        <v>0</v>
      </c>
      <c r="L75" s="404">
        <v>0</v>
      </c>
      <c r="M75" s="404">
        <v>0</v>
      </c>
      <c r="N75" s="404">
        <v>0</v>
      </c>
      <c r="O75" s="404">
        <v>0</v>
      </c>
      <c r="P75" s="404">
        <v>0</v>
      </c>
      <c r="Q75" s="404">
        <v>0</v>
      </c>
      <c r="R75" s="404">
        <v>0</v>
      </c>
      <c r="S75" s="404">
        <v>0</v>
      </c>
      <c r="T75" s="404">
        <v>0</v>
      </c>
      <c r="U75" s="404">
        <v>0</v>
      </c>
      <c r="V75" s="404">
        <f t="shared" ref="V75" si="8">-G75</f>
        <v>1501477.14</v>
      </c>
      <c r="W75" s="404">
        <v>0</v>
      </c>
      <c r="X75" s="404">
        <v>0</v>
      </c>
      <c r="Y75" s="404">
        <v>0</v>
      </c>
      <c r="Z75" s="405">
        <f t="shared" si="7"/>
        <v>0</v>
      </c>
      <c r="AA75" s="409"/>
    </row>
    <row r="76" spans="1:27" s="407" customFormat="1" ht="12.75" customHeight="1">
      <c r="A76" s="401">
        <v>2130302</v>
      </c>
      <c r="B76" s="408" t="s">
        <v>490</v>
      </c>
      <c r="C76" s="402"/>
      <c r="D76" s="405"/>
      <c r="E76" s="405"/>
      <c r="F76" s="404">
        <v>0</v>
      </c>
      <c r="G76" s="404">
        <f t="shared" si="6"/>
        <v>0</v>
      </c>
      <c r="H76" s="404">
        <v>0</v>
      </c>
      <c r="I76" s="404">
        <v>0</v>
      </c>
      <c r="J76" s="404">
        <v>0</v>
      </c>
      <c r="K76" s="404">
        <v>0</v>
      </c>
      <c r="L76" s="404" t="s">
        <v>168</v>
      </c>
      <c r="M76" s="404">
        <v>0</v>
      </c>
      <c r="N76" s="404">
        <v>0</v>
      </c>
      <c r="O76" s="404">
        <v>0</v>
      </c>
      <c r="P76" s="404">
        <v>0</v>
      </c>
      <c r="Q76" s="404">
        <v>0</v>
      </c>
      <c r="R76" s="404">
        <v>0</v>
      </c>
      <c r="S76" s="404">
        <v>0</v>
      </c>
      <c r="T76" s="404">
        <v>0</v>
      </c>
      <c r="U76" s="404">
        <v>0</v>
      </c>
      <c r="V76" s="404">
        <v>0</v>
      </c>
      <c r="W76" s="404">
        <v>0</v>
      </c>
      <c r="X76" s="404">
        <v>0</v>
      </c>
      <c r="Y76" s="404">
        <v>0</v>
      </c>
      <c r="Z76" s="405">
        <f t="shared" si="7"/>
        <v>0</v>
      </c>
      <c r="AA76" s="409"/>
    </row>
    <row r="77" spans="1:27" s="407" customFormat="1" ht="12.75" customHeight="1">
      <c r="A77" s="401">
        <v>213030201</v>
      </c>
      <c r="B77" s="408" t="s">
        <v>491</v>
      </c>
      <c r="C77" s="402">
        <f>+VLOOKUP(A77,'BG 092023'!A:C,3,FALSE)</f>
        <v>87565915</v>
      </c>
      <c r="D77" s="403"/>
      <c r="E77" s="403"/>
      <c r="F77" s="404">
        <v>0</v>
      </c>
      <c r="G77" s="404">
        <f t="shared" si="6"/>
        <v>87565915</v>
      </c>
      <c r="H77" s="404">
        <v>0</v>
      </c>
      <c r="I77" s="404">
        <v>0</v>
      </c>
      <c r="J77" s="404">
        <v>0</v>
      </c>
      <c r="K77" s="404">
        <v>0</v>
      </c>
      <c r="L77" s="404">
        <v>0</v>
      </c>
      <c r="M77" s="404">
        <v>0</v>
      </c>
      <c r="N77" s="404">
        <v>0</v>
      </c>
      <c r="O77" s="404">
        <v>0</v>
      </c>
      <c r="P77" s="404">
        <v>0</v>
      </c>
      <c r="Q77" s="404">
        <v>0</v>
      </c>
      <c r="R77" s="404">
        <v>0</v>
      </c>
      <c r="S77" s="404">
        <v>0</v>
      </c>
      <c r="T77" s="404">
        <v>0</v>
      </c>
      <c r="U77" s="404">
        <v>0</v>
      </c>
      <c r="V77" s="404">
        <f t="shared" ref="V77:V78" si="9">-G77</f>
        <v>-87565915</v>
      </c>
      <c r="W77" s="404">
        <v>0</v>
      </c>
      <c r="X77" s="404">
        <v>0</v>
      </c>
      <c r="Y77" s="404">
        <v>0</v>
      </c>
      <c r="Z77" s="405">
        <f t="shared" si="7"/>
        <v>0</v>
      </c>
      <c r="AA77" s="406"/>
    </row>
    <row r="78" spans="1:27" s="407" customFormat="1" ht="12.75" customHeight="1">
      <c r="A78" s="401">
        <v>213030202</v>
      </c>
      <c r="B78" s="408" t="s">
        <v>492</v>
      </c>
      <c r="C78" s="402">
        <f>+VLOOKUP(A78,'BG 092023'!A:C,3,FALSE)</f>
        <v>600576.24</v>
      </c>
      <c r="D78" s="405"/>
      <c r="E78" s="405"/>
      <c r="F78" s="404">
        <v>0</v>
      </c>
      <c r="G78" s="404">
        <f t="shared" si="6"/>
        <v>600576.24</v>
      </c>
      <c r="H78" s="404">
        <v>0</v>
      </c>
      <c r="I78" s="404">
        <v>0</v>
      </c>
      <c r="J78" s="404">
        <v>0</v>
      </c>
      <c r="K78" s="404">
        <v>0</v>
      </c>
      <c r="L78" s="404">
        <v>0</v>
      </c>
      <c r="M78" s="404">
        <v>0</v>
      </c>
      <c r="N78" s="404">
        <v>0</v>
      </c>
      <c r="O78" s="404">
        <v>0</v>
      </c>
      <c r="P78" s="404">
        <v>0</v>
      </c>
      <c r="Q78" s="404">
        <v>0</v>
      </c>
      <c r="R78" s="404">
        <v>0</v>
      </c>
      <c r="S78" s="404">
        <v>0</v>
      </c>
      <c r="T78" s="404">
        <v>0</v>
      </c>
      <c r="U78" s="404">
        <v>0</v>
      </c>
      <c r="V78" s="404">
        <f t="shared" si="9"/>
        <v>-600576.24</v>
      </c>
      <c r="W78" s="404">
        <v>0</v>
      </c>
      <c r="X78" s="404">
        <v>0</v>
      </c>
      <c r="Y78" s="404">
        <v>0</v>
      </c>
      <c r="Z78" s="405">
        <f t="shared" si="7"/>
        <v>0</v>
      </c>
      <c r="AA78" s="409"/>
    </row>
    <row r="79" spans="1:27" s="407" customFormat="1" ht="12.75" customHeight="1">
      <c r="A79" s="401">
        <v>2130303</v>
      </c>
      <c r="B79" s="408" t="s">
        <v>493</v>
      </c>
      <c r="C79" s="402"/>
      <c r="D79" s="405"/>
      <c r="E79" s="405"/>
      <c r="F79" s="404">
        <v>0</v>
      </c>
      <c r="G79" s="404">
        <f t="shared" si="6"/>
        <v>0</v>
      </c>
      <c r="H79" s="404">
        <v>0</v>
      </c>
      <c r="I79" s="404">
        <v>0</v>
      </c>
      <c r="J79" s="404">
        <v>0</v>
      </c>
      <c r="K79" s="404">
        <v>0</v>
      </c>
      <c r="L79" s="404" t="s">
        <v>168</v>
      </c>
      <c r="M79" s="404">
        <v>0</v>
      </c>
      <c r="N79" s="404">
        <v>0</v>
      </c>
      <c r="O79" s="404">
        <v>0</v>
      </c>
      <c r="P79" s="404">
        <v>0</v>
      </c>
      <c r="Q79" s="404">
        <v>0</v>
      </c>
      <c r="R79" s="404">
        <v>0</v>
      </c>
      <c r="S79" s="404">
        <v>0</v>
      </c>
      <c r="T79" s="404">
        <v>0</v>
      </c>
      <c r="U79" s="404">
        <v>0</v>
      </c>
      <c r="V79" s="404">
        <v>0</v>
      </c>
      <c r="W79" s="404">
        <v>0</v>
      </c>
      <c r="X79" s="404">
        <v>0</v>
      </c>
      <c r="Y79" s="404">
        <v>0</v>
      </c>
      <c r="Z79" s="405">
        <f t="shared" si="7"/>
        <v>0</v>
      </c>
      <c r="AA79" s="409"/>
    </row>
    <row r="80" spans="1:27" s="407" customFormat="1" ht="12.75" customHeight="1">
      <c r="A80" s="401">
        <v>213030301</v>
      </c>
      <c r="B80" s="408" t="s">
        <v>494</v>
      </c>
      <c r="C80" s="402">
        <f>+VLOOKUP(A80,'BG 092023'!A:C,3,FALSE)</f>
        <v>-5212799658</v>
      </c>
      <c r="D80" s="405"/>
      <c r="E80" s="405"/>
      <c r="F80" s="404">
        <v>0</v>
      </c>
      <c r="G80" s="404">
        <f t="shared" si="6"/>
        <v>-5212799658</v>
      </c>
      <c r="H80" s="404">
        <v>0</v>
      </c>
      <c r="I80" s="404">
        <v>0</v>
      </c>
      <c r="J80" s="404">
        <v>0</v>
      </c>
      <c r="K80" s="404">
        <v>0</v>
      </c>
      <c r="L80" s="404">
        <v>0</v>
      </c>
      <c r="M80" s="404">
        <v>0</v>
      </c>
      <c r="N80" s="404">
        <v>0</v>
      </c>
      <c r="O80" s="404">
        <v>0</v>
      </c>
      <c r="P80" s="404">
        <v>0</v>
      </c>
      <c r="Q80" s="404">
        <v>0</v>
      </c>
      <c r="R80" s="404">
        <v>0</v>
      </c>
      <c r="S80" s="404">
        <v>0</v>
      </c>
      <c r="T80" s="404">
        <v>0</v>
      </c>
      <c r="U80" s="404">
        <v>0</v>
      </c>
      <c r="V80" s="404">
        <f t="shared" ref="V80:V81" si="10">-G80</f>
        <v>5212799658</v>
      </c>
      <c r="W80" s="404">
        <v>0</v>
      </c>
      <c r="X80" s="404">
        <v>0</v>
      </c>
      <c r="Y80" s="404">
        <v>0</v>
      </c>
      <c r="Z80" s="405">
        <f t="shared" si="7"/>
        <v>0</v>
      </c>
      <c r="AA80" s="409"/>
    </row>
    <row r="81" spans="1:27" s="407" customFormat="1" ht="12.75" customHeight="1">
      <c r="A81" s="401">
        <v>213030302</v>
      </c>
      <c r="B81" s="408" t="s">
        <v>495</v>
      </c>
      <c r="C81" s="402">
        <f>+VLOOKUP(A81,'BG 092023'!A:C,3,FALSE)</f>
        <v>-365358610.29000002</v>
      </c>
      <c r="D81" s="405"/>
      <c r="E81" s="405"/>
      <c r="F81" s="404">
        <v>0</v>
      </c>
      <c r="G81" s="404">
        <f t="shared" si="6"/>
        <v>-365358610.29000002</v>
      </c>
      <c r="H81" s="404">
        <v>0</v>
      </c>
      <c r="I81" s="404">
        <v>0</v>
      </c>
      <c r="J81" s="404">
        <v>0</v>
      </c>
      <c r="K81" s="404">
        <v>0</v>
      </c>
      <c r="L81" s="404">
        <v>0</v>
      </c>
      <c r="M81" s="404">
        <v>0</v>
      </c>
      <c r="N81" s="404">
        <v>0</v>
      </c>
      <c r="O81" s="404">
        <v>0</v>
      </c>
      <c r="P81" s="404">
        <v>0</v>
      </c>
      <c r="Q81" s="404">
        <v>0</v>
      </c>
      <c r="R81" s="404">
        <v>0</v>
      </c>
      <c r="S81" s="404">
        <v>0</v>
      </c>
      <c r="T81" s="404">
        <v>0</v>
      </c>
      <c r="U81" s="404">
        <v>0</v>
      </c>
      <c r="V81" s="404">
        <f t="shared" si="10"/>
        <v>365358610.29000002</v>
      </c>
      <c r="W81" s="404">
        <v>0</v>
      </c>
      <c r="X81" s="404">
        <v>0</v>
      </c>
      <c r="Y81" s="404">
        <v>0</v>
      </c>
      <c r="Z81" s="405">
        <f t="shared" si="7"/>
        <v>0</v>
      </c>
      <c r="AA81" s="409"/>
    </row>
    <row r="82" spans="1:27" s="407" customFormat="1" ht="12.75" customHeight="1">
      <c r="A82" s="401">
        <v>214</v>
      </c>
      <c r="B82" s="408" t="s">
        <v>496</v>
      </c>
      <c r="C82" s="402"/>
      <c r="D82" s="405"/>
      <c r="E82" s="405"/>
      <c r="F82" s="404">
        <v>0</v>
      </c>
      <c r="G82" s="404">
        <f t="shared" si="6"/>
        <v>0</v>
      </c>
      <c r="H82" s="404">
        <v>0</v>
      </c>
      <c r="I82" s="404">
        <v>0</v>
      </c>
      <c r="J82" s="404">
        <v>0</v>
      </c>
      <c r="K82" s="404">
        <v>0</v>
      </c>
      <c r="L82" s="404" t="s">
        <v>168</v>
      </c>
      <c r="M82" s="404">
        <v>0</v>
      </c>
      <c r="N82" s="404">
        <v>0</v>
      </c>
      <c r="O82" s="404">
        <v>0</v>
      </c>
      <c r="P82" s="404">
        <v>0</v>
      </c>
      <c r="Q82" s="404">
        <v>0</v>
      </c>
      <c r="R82" s="404">
        <v>0</v>
      </c>
      <c r="S82" s="404">
        <v>0</v>
      </c>
      <c r="T82" s="404">
        <v>0</v>
      </c>
      <c r="U82" s="404">
        <v>0</v>
      </c>
      <c r="V82" s="404">
        <v>0</v>
      </c>
      <c r="W82" s="404">
        <v>0</v>
      </c>
      <c r="X82" s="404">
        <v>0</v>
      </c>
      <c r="Y82" s="404">
        <v>0</v>
      </c>
      <c r="Z82" s="405">
        <f t="shared" si="7"/>
        <v>0</v>
      </c>
      <c r="AA82" s="409"/>
    </row>
    <row r="83" spans="1:27" s="407" customFormat="1" ht="12.75" customHeight="1">
      <c r="A83" s="401">
        <v>21401</v>
      </c>
      <c r="B83" s="408" t="s">
        <v>497</v>
      </c>
      <c r="C83" s="402"/>
      <c r="D83" s="405"/>
      <c r="E83" s="405"/>
      <c r="F83" s="404">
        <v>0</v>
      </c>
      <c r="G83" s="404">
        <f t="shared" si="6"/>
        <v>0</v>
      </c>
      <c r="H83" s="404">
        <v>0</v>
      </c>
      <c r="I83" s="404">
        <v>0</v>
      </c>
      <c r="J83" s="404">
        <v>0</v>
      </c>
      <c r="K83" s="404">
        <v>0</v>
      </c>
      <c r="L83" s="404" t="s">
        <v>168</v>
      </c>
      <c r="M83" s="404">
        <v>0</v>
      </c>
      <c r="N83" s="404">
        <v>0</v>
      </c>
      <c r="O83" s="404">
        <v>0</v>
      </c>
      <c r="P83" s="404">
        <v>0</v>
      </c>
      <c r="Q83" s="404">
        <v>0</v>
      </c>
      <c r="R83" s="404">
        <v>0</v>
      </c>
      <c r="S83" s="404">
        <v>0</v>
      </c>
      <c r="T83" s="404">
        <v>0</v>
      </c>
      <c r="U83" s="404">
        <v>0</v>
      </c>
      <c r="V83" s="404">
        <v>0</v>
      </c>
      <c r="W83" s="404">
        <v>0</v>
      </c>
      <c r="X83" s="404">
        <v>0</v>
      </c>
      <c r="Y83" s="404">
        <v>0</v>
      </c>
      <c r="Z83" s="405">
        <f t="shared" si="7"/>
        <v>0</v>
      </c>
      <c r="AA83" s="409"/>
    </row>
    <row r="84" spans="1:27" s="407" customFormat="1" ht="12.75" customHeight="1">
      <c r="A84" s="401">
        <v>2140105</v>
      </c>
      <c r="B84" s="408" t="s">
        <v>498</v>
      </c>
      <c r="C84" s="402">
        <f>+VLOOKUP(A84,'BG 092023'!A:C,3,FALSE)</f>
        <v>-11401253</v>
      </c>
      <c r="D84" s="405"/>
      <c r="E84" s="405"/>
      <c r="F84" s="404">
        <v>0</v>
      </c>
      <c r="G84" s="404">
        <f t="shared" si="6"/>
        <v>-11401253</v>
      </c>
      <c r="H84" s="404">
        <v>0</v>
      </c>
      <c r="I84" s="404">
        <f>-G84</f>
        <v>11401253</v>
      </c>
      <c r="J84" s="404">
        <v>0</v>
      </c>
      <c r="K84" s="404">
        <v>0</v>
      </c>
      <c r="L84" s="404">
        <v>0</v>
      </c>
      <c r="M84" s="404">
        <v>0</v>
      </c>
      <c r="N84" s="404">
        <v>0</v>
      </c>
      <c r="O84" s="404">
        <v>0</v>
      </c>
      <c r="P84" s="404">
        <v>0</v>
      </c>
      <c r="Q84" s="404">
        <v>0</v>
      </c>
      <c r="R84" s="404">
        <v>0</v>
      </c>
      <c r="S84" s="404">
        <v>0</v>
      </c>
      <c r="T84" s="404">
        <v>0</v>
      </c>
      <c r="U84" s="404">
        <v>0</v>
      </c>
      <c r="V84" s="404">
        <v>0</v>
      </c>
      <c r="W84" s="404">
        <v>0</v>
      </c>
      <c r="X84" s="404">
        <v>0</v>
      </c>
      <c r="Y84" s="404">
        <v>0</v>
      </c>
      <c r="Z84" s="405">
        <f t="shared" si="7"/>
        <v>0</v>
      </c>
      <c r="AA84" s="409"/>
    </row>
    <row r="85" spans="1:27" s="407" customFormat="1" ht="12.75" customHeight="1">
      <c r="A85" s="401">
        <v>2140107</v>
      </c>
      <c r="B85" s="408" t="s">
        <v>127</v>
      </c>
      <c r="C85" s="402">
        <f>+VLOOKUP(A85,'BG 092023'!A:C,3,FALSE)</f>
        <v>-6540330</v>
      </c>
      <c r="D85" s="405"/>
      <c r="E85" s="405"/>
      <c r="F85" s="404">
        <v>0</v>
      </c>
      <c r="G85" s="404">
        <f t="shared" si="6"/>
        <v>-6540330</v>
      </c>
      <c r="H85" s="404">
        <v>0</v>
      </c>
      <c r="I85" s="404">
        <v>0</v>
      </c>
      <c r="J85" s="404">
        <v>0</v>
      </c>
      <c r="K85" s="404">
        <v>0</v>
      </c>
      <c r="L85" s="404">
        <f>-G85</f>
        <v>6540330</v>
      </c>
      <c r="M85" s="404">
        <v>0</v>
      </c>
      <c r="N85" s="404">
        <v>0</v>
      </c>
      <c r="O85" s="404">
        <v>0</v>
      </c>
      <c r="P85" s="404">
        <v>0</v>
      </c>
      <c r="Q85" s="404">
        <v>0</v>
      </c>
      <c r="R85" s="404">
        <v>0</v>
      </c>
      <c r="S85" s="404">
        <v>0</v>
      </c>
      <c r="T85" s="404">
        <v>0</v>
      </c>
      <c r="U85" s="404">
        <v>0</v>
      </c>
      <c r="V85" s="404">
        <v>0</v>
      </c>
      <c r="W85" s="404">
        <v>0</v>
      </c>
      <c r="X85" s="404">
        <v>0</v>
      </c>
      <c r="Y85" s="404">
        <v>0</v>
      </c>
      <c r="Z85" s="405">
        <f t="shared" si="7"/>
        <v>0</v>
      </c>
      <c r="AA85" s="409"/>
    </row>
    <row r="86" spans="1:27" s="407" customFormat="1" ht="12.75" customHeight="1">
      <c r="A86" s="401">
        <v>21404</v>
      </c>
      <c r="B86" s="408" t="s">
        <v>499</v>
      </c>
      <c r="C86" s="402"/>
      <c r="D86" s="405"/>
      <c r="E86" s="405">
        <f>+D88</f>
        <v>0</v>
      </c>
      <c r="F86" s="404">
        <v>0</v>
      </c>
      <c r="G86" s="404">
        <f t="shared" si="6"/>
        <v>0</v>
      </c>
      <c r="H86" s="404">
        <v>0</v>
      </c>
      <c r="I86" s="404">
        <v>0</v>
      </c>
      <c r="J86" s="404">
        <v>0</v>
      </c>
      <c r="K86" s="404">
        <v>0</v>
      </c>
      <c r="L86" s="404" t="s">
        <v>168</v>
      </c>
      <c r="M86" s="404">
        <v>0</v>
      </c>
      <c r="N86" s="404">
        <v>0</v>
      </c>
      <c r="O86" s="404">
        <v>0</v>
      </c>
      <c r="P86" s="404">
        <v>0</v>
      </c>
      <c r="Q86" s="404">
        <v>0</v>
      </c>
      <c r="R86" s="404">
        <v>0</v>
      </c>
      <c r="S86" s="404">
        <v>0</v>
      </c>
      <c r="T86" s="404">
        <v>0</v>
      </c>
      <c r="U86" s="404">
        <v>0</v>
      </c>
      <c r="V86" s="404">
        <v>0</v>
      </c>
      <c r="W86" s="404">
        <v>0</v>
      </c>
      <c r="X86" s="404">
        <v>0</v>
      </c>
      <c r="Y86" s="404">
        <v>0</v>
      </c>
      <c r="Z86" s="405">
        <f t="shared" si="7"/>
        <v>0</v>
      </c>
      <c r="AA86" s="409"/>
    </row>
    <row r="87" spans="1:27" s="407" customFormat="1" ht="12.75" customHeight="1">
      <c r="A87" s="401">
        <v>2140413</v>
      </c>
      <c r="B87" s="408" t="s">
        <v>500</v>
      </c>
      <c r="C87" s="402">
        <f>+VLOOKUP(A87,'BG 092023'!A:C,3,FALSE)</f>
        <v>-160410</v>
      </c>
      <c r="D87" s="405"/>
      <c r="E87" s="405"/>
      <c r="F87" s="404">
        <v>0</v>
      </c>
      <c r="G87" s="404">
        <f t="shared" si="6"/>
        <v>-160410</v>
      </c>
      <c r="H87" s="404">
        <v>0</v>
      </c>
      <c r="I87" s="404">
        <v>0</v>
      </c>
      <c r="J87" s="404">
        <v>0</v>
      </c>
      <c r="K87" s="404">
        <v>0</v>
      </c>
      <c r="L87" s="404">
        <f>-G87</f>
        <v>160410</v>
      </c>
      <c r="M87" s="404">
        <v>0</v>
      </c>
      <c r="N87" s="404">
        <v>0</v>
      </c>
      <c r="O87" s="404">
        <v>0</v>
      </c>
      <c r="P87" s="404">
        <v>0</v>
      </c>
      <c r="Q87" s="404">
        <v>0</v>
      </c>
      <c r="R87" s="404">
        <v>0</v>
      </c>
      <c r="S87" s="404">
        <v>0</v>
      </c>
      <c r="T87" s="404">
        <v>0</v>
      </c>
      <c r="U87" s="404">
        <v>0</v>
      </c>
      <c r="V87" s="404">
        <v>0</v>
      </c>
      <c r="W87" s="404">
        <v>0</v>
      </c>
      <c r="X87" s="404">
        <v>0</v>
      </c>
      <c r="Y87" s="404">
        <v>0</v>
      </c>
      <c r="Z87" s="405">
        <f t="shared" si="7"/>
        <v>0</v>
      </c>
      <c r="AA87" s="409"/>
    </row>
    <row r="88" spans="1:27" s="407" customFormat="1" ht="12.75" customHeight="1">
      <c r="A88" s="401">
        <v>2140414</v>
      </c>
      <c r="B88" s="408" t="s">
        <v>501</v>
      </c>
      <c r="C88" s="402">
        <f>+VLOOKUP(A88,'BG 092023'!A:C,3,FALSE)</f>
        <v>-14833.56</v>
      </c>
      <c r="D88" s="403"/>
      <c r="E88" s="403"/>
      <c r="F88" s="404">
        <v>0</v>
      </c>
      <c r="G88" s="404">
        <f t="shared" si="6"/>
        <v>-14833.56</v>
      </c>
      <c r="H88" s="404">
        <v>0</v>
      </c>
      <c r="I88" s="404">
        <v>0</v>
      </c>
      <c r="J88" s="404">
        <v>0</v>
      </c>
      <c r="K88" s="404">
        <v>0</v>
      </c>
      <c r="L88" s="404">
        <f>-G88</f>
        <v>14833.56</v>
      </c>
      <c r="M88" s="404">
        <v>0</v>
      </c>
      <c r="N88" s="404">
        <v>0</v>
      </c>
      <c r="O88" s="404">
        <v>0</v>
      </c>
      <c r="P88" s="404">
        <v>0</v>
      </c>
      <c r="Q88" s="404">
        <v>0</v>
      </c>
      <c r="R88" s="404">
        <v>0</v>
      </c>
      <c r="S88" s="404">
        <v>0</v>
      </c>
      <c r="T88" s="404">
        <v>0</v>
      </c>
      <c r="U88" s="404">
        <v>0</v>
      </c>
      <c r="V88" s="404">
        <v>0</v>
      </c>
      <c r="W88" s="404">
        <v>0</v>
      </c>
      <c r="X88" s="404">
        <v>0</v>
      </c>
      <c r="Y88" s="404">
        <v>0</v>
      </c>
      <c r="Z88" s="405">
        <f t="shared" si="7"/>
        <v>0</v>
      </c>
      <c r="AA88" s="406"/>
    </row>
    <row r="89" spans="1:27" s="407" customFormat="1" ht="12.75" customHeight="1">
      <c r="A89" s="401">
        <v>21402</v>
      </c>
      <c r="B89" s="408" t="s">
        <v>502</v>
      </c>
      <c r="C89" s="402"/>
      <c r="D89" s="405"/>
      <c r="E89" s="405"/>
      <c r="F89" s="404">
        <v>0</v>
      </c>
      <c r="G89" s="404">
        <f t="shared" si="6"/>
        <v>0</v>
      </c>
      <c r="H89" s="404">
        <v>0</v>
      </c>
      <c r="I89" s="404">
        <v>0</v>
      </c>
      <c r="J89" s="404">
        <v>0</v>
      </c>
      <c r="K89" s="404">
        <v>0</v>
      </c>
      <c r="L89" s="404" t="s">
        <v>168</v>
      </c>
      <c r="M89" s="404">
        <v>0</v>
      </c>
      <c r="N89" s="404">
        <v>0</v>
      </c>
      <c r="O89" s="404">
        <v>0</v>
      </c>
      <c r="P89" s="404">
        <v>0</v>
      </c>
      <c r="Q89" s="404">
        <v>0</v>
      </c>
      <c r="R89" s="404">
        <v>0</v>
      </c>
      <c r="S89" s="404">
        <v>0</v>
      </c>
      <c r="T89" s="404">
        <v>0</v>
      </c>
      <c r="U89" s="404">
        <v>0</v>
      </c>
      <c r="V89" s="404">
        <v>0</v>
      </c>
      <c r="W89" s="404">
        <v>0</v>
      </c>
      <c r="X89" s="404">
        <v>0</v>
      </c>
      <c r="Y89" s="404">
        <v>0</v>
      </c>
      <c r="Z89" s="405">
        <f t="shared" si="7"/>
        <v>0</v>
      </c>
      <c r="AA89" s="409"/>
    </row>
    <row r="90" spans="1:27" s="407" customFormat="1" ht="12.75" customHeight="1">
      <c r="A90" s="401">
        <v>214020201</v>
      </c>
      <c r="B90" s="408" t="s">
        <v>503</v>
      </c>
      <c r="C90" s="402">
        <f>+VLOOKUP(A90,'BG 092023'!A:C,3,FALSE)</f>
        <v>0</v>
      </c>
      <c r="D90" s="405"/>
      <c r="E90" s="405"/>
      <c r="F90" s="404">
        <v>0</v>
      </c>
      <c r="G90" s="404">
        <f t="shared" si="6"/>
        <v>0</v>
      </c>
      <c r="H90" s="404">
        <v>0</v>
      </c>
      <c r="I90" s="404">
        <v>0</v>
      </c>
      <c r="J90" s="404">
        <v>0</v>
      </c>
      <c r="K90" s="404">
        <v>0</v>
      </c>
      <c r="L90" s="404" t="s">
        <v>168</v>
      </c>
      <c r="M90" s="404">
        <v>0</v>
      </c>
      <c r="N90" s="404">
        <v>0</v>
      </c>
      <c r="O90" s="404">
        <v>0</v>
      </c>
      <c r="P90" s="404">
        <v>0</v>
      </c>
      <c r="Q90" s="404">
        <v>0</v>
      </c>
      <c r="R90" s="404">
        <v>0</v>
      </c>
      <c r="S90" s="404">
        <v>0</v>
      </c>
      <c r="T90" s="404">
        <v>0</v>
      </c>
      <c r="U90" s="404">
        <v>0</v>
      </c>
      <c r="V90" s="404">
        <v>0</v>
      </c>
      <c r="W90" s="404">
        <v>0</v>
      </c>
      <c r="X90" s="404">
        <v>0</v>
      </c>
      <c r="Y90" s="404">
        <v>0</v>
      </c>
      <c r="Z90" s="405">
        <f t="shared" si="7"/>
        <v>0</v>
      </c>
      <c r="AA90" s="409"/>
    </row>
    <row r="91" spans="1:27" s="407" customFormat="1" ht="12.75" customHeight="1">
      <c r="A91" s="401"/>
      <c r="B91" s="408"/>
      <c r="C91" s="402"/>
      <c r="D91" s="405"/>
      <c r="E91" s="405"/>
      <c r="F91" s="404">
        <v>0</v>
      </c>
      <c r="G91" s="404">
        <f t="shared" si="6"/>
        <v>0</v>
      </c>
      <c r="H91" s="404">
        <v>0</v>
      </c>
      <c r="I91" s="404">
        <v>0</v>
      </c>
      <c r="J91" s="404">
        <v>0</v>
      </c>
      <c r="K91" s="404">
        <v>0</v>
      </c>
      <c r="L91" s="404" t="s">
        <v>168</v>
      </c>
      <c r="M91" s="404">
        <v>0</v>
      </c>
      <c r="N91" s="404">
        <v>0</v>
      </c>
      <c r="O91" s="404">
        <v>0</v>
      </c>
      <c r="P91" s="404">
        <v>0</v>
      </c>
      <c r="Q91" s="404">
        <v>0</v>
      </c>
      <c r="R91" s="404">
        <v>0</v>
      </c>
      <c r="S91" s="404">
        <v>0</v>
      </c>
      <c r="T91" s="404">
        <v>0</v>
      </c>
      <c r="U91" s="404">
        <v>0</v>
      </c>
      <c r="V91" s="404">
        <v>0</v>
      </c>
      <c r="W91" s="404">
        <v>0</v>
      </c>
      <c r="X91" s="404">
        <v>0</v>
      </c>
      <c r="Y91" s="404">
        <v>0</v>
      </c>
      <c r="Z91" s="405">
        <f t="shared" si="7"/>
        <v>0</v>
      </c>
      <c r="AA91" s="409"/>
    </row>
    <row r="92" spans="1:27" s="407" customFormat="1" ht="12.75" customHeight="1">
      <c r="A92" s="401">
        <v>3</v>
      </c>
      <c r="B92" s="408" t="s">
        <v>13</v>
      </c>
      <c r="C92" s="402">
        <f>+SUM(C93:C98)-'BG 092023'!C104</f>
        <v>0</v>
      </c>
      <c r="D92" s="405"/>
      <c r="E92" s="405"/>
      <c r="F92" s="404">
        <v>0</v>
      </c>
      <c r="G92" s="404">
        <f t="shared" si="6"/>
        <v>0</v>
      </c>
      <c r="H92" s="404">
        <v>0</v>
      </c>
      <c r="I92" s="404">
        <v>0</v>
      </c>
      <c r="J92" s="404">
        <v>0</v>
      </c>
      <c r="K92" s="404">
        <v>0</v>
      </c>
      <c r="L92" s="404" t="s">
        <v>168</v>
      </c>
      <c r="M92" s="404">
        <v>0</v>
      </c>
      <c r="N92" s="404">
        <v>0</v>
      </c>
      <c r="O92" s="404">
        <v>0</v>
      </c>
      <c r="P92" s="404">
        <v>0</v>
      </c>
      <c r="Q92" s="404">
        <v>0</v>
      </c>
      <c r="R92" s="404">
        <v>0</v>
      </c>
      <c r="S92" s="404">
        <v>0</v>
      </c>
      <c r="T92" s="404">
        <v>0</v>
      </c>
      <c r="U92" s="404">
        <v>0</v>
      </c>
      <c r="V92" s="404">
        <v>0</v>
      </c>
      <c r="W92" s="404">
        <v>0</v>
      </c>
      <c r="X92" s="404">
        <v>0</v>
      </c>
      <c r="Y92" s="404">
        <v>0</v>
      </c>
      <c r="Z92" s="405">
        <f t="shared" si="7"/>
        <v>0</v>
      </c>
      <c r="AA92" s="409"/>
    </row>
    <row r="93" spans="1:27" s="407" customFormat="1" ht="12.75" customHeight="1">
      <c r="A93" s="401">
        <v>310</v>
      </c>
      <c r="B93" s="408" t="s">
        <v>504</v>
      </c>
      <c r="C93" s="402"/>
      <c r="D93" s="405"/>
      <c r="E93" s="405">
        <f>+D95</f>
        <v>0</v>
      </c>
      <c r="F93" s="404">
        <v>0</v>
      </c>
      <c r="G93" s="404">
        <f t="shared" si="6"/>
        <v>0</v>
      </c>
      <c r="H93" s="404">
        <v>0</v>
      </c>
      <c r="I93" s="404">
        <v>0</v>
      </c>
      <c r="J93" s="404">
        <v>0</v>
      </c>
      <c r="K93" s="404">
        <v>0</v>
      </c>
      <c r="L93" s="404" t="s">
        <v>168</v>
      </c>
      <c r="M93" s="404">
        <v>0</v>
      </c>
      <c r="N93" s="404">
        <v>0</v>
      </c>
      <c r="O93" s="404">
        <v>0</v>
      </c>
      <c r="P93" s="404">
        <v>0</v>
      </c>
      <c r="Q93" s="404">
        <v>0</v>
      </c>
      <c r="R93" s="404">
        <v>0</v>
      </c>
      <c r="S93" s="404">
        <v>0</v>
      </c>
      <c r="T93" s="404">
        <v>0</v>
      </c>
      <c r="U93" s="404">
        <v>0</v>
      </c>
      <c r="V93" s="404">
        <v>0</v>
      </c>
      <c r="W93" s="404">
        <v>0</v>
      </c>
      <c r="X93" s="404">
        <v>0</v>
      </c>
      <c r="Y93" s="404">
        <v>0</v>
      </c>
      <c r="Z93" s="405">
        <f t="shared" si="7"/>
        <v>0</v>
      </c>
      <c r="AA93" s="409"/>
    </row>
    <row r="94" spans="1:27" s="407" customFormat="1" ht="12.75" customHeight="1">
      <c r="A94" s="401">
        <v>310101</v>
      </c>
      <c r="B94" s="408" t="s">
        <v>129</v>
      </c>
      <c r="C94" s="402"/>
      <c r="D94" s="405"/>
      <c r="E94" s="405"/>
      <c r="F94" s="404">
        <v>0</v>
      </c>
      <c r="G94" s="404">
        <f t="shared" si="6"/>
        <v>0</v>
      </c>
      <c r="H94" s="404">
        <v>0</v>
      </c>
      <c r="I94" s="404">
        <v>0</v>
      </c>
      <c r="J94" s="404">
        <v>0</v>
      </c>
      <c r="K94" s="404">
        <v>0</v>
      </c>
      <c r="L94" s="404" t="s">
        <v>168</v>
      </c>
      <c r="M94" s="404">
        <v>0</v>
      </c>
      <c r="N94" s="404">
        <v>0</v>
      </c>
      <c r="O94" s="404">
        <v>0</v>
      </c>
      <c r="P94" s="404">
        <v>0</v>
      </c>
      <c r="Q94" s="404">
        <v>0</v>
      </c>
      <c r="R94" s="404">
        <v>0</v>
      </c>
      <c r="S94" s="404">
        <v>0</v>
      </c>
      <c r="T94" s="404">
        <v>0</v>
      </c>
      <c r="U94" s="404">
        <v>0</v>
      </c>
      <c r="V94" s="404">
        <v>0</v>
      </c>
      <c r="W94" s="404">
        <v>0</v>
      </c>
      <c r="X94" s="404">
        <v>0</v>
      </c>
      <c r="Y94" s="404">
        <v>0</v>
      </c>
      <c r="Z94" s="405">
        <f t="shared" si="7"/>
        <v>0</v>
      </c>
      <c r="AA94" s="409"/>
    </row>
    <row r="95" spans="1:27" s="407" customFormat="1" ht="12.75" customHeight="1">
      <c r="A95" s="401">
        <v>31010101</v>
      </c>
      <c r="B95" s="408" t="s">
        <v>505</v>
      </c>
      <c r="C95" s="402">
        <f>+VLOOKUP(A95,'BG 092023'!A:C,3,FALSE)</f>
        <v>-50000000000</v>
      </c>
      <c r="D95" s="403"/>
      <c r="E95" s="403"/>
      <c r="F95" s="404">
        <v>0</v>
      </c>
      <c r="G95" s="404">
        <f t="shared" si="6"/>
        <v>-50000000000</v>
      </c>
      <c r="H95" s="404">
        <v>0</v>
      </c>
      <c r="I95" s="404">
        <v>0</v>
      </c>
      <c r="J95" s="404">
        <v>0</v>
      </c>
      <c r="K95" s="404">
        <v>0</v>
      </c>
      <c r="L95" s="404">
        <v>0</v>
      </c>
      <c r="M95" s="404">
        <v>0</v>
      </c>
      <c r="N95" s="404">
        <v>0</v>
      </c>
      <c r="O95" s="404">
        <v>0</v>
      </c>
      <c r="P95" s="404">
        <v>0</v>
      </c>
      <c r="Q95" s="404">
        <v>0</v>
      </c>
      <c r="R95" s="404">
        <v>0</v>
      </c>
      <c r="S95" s="404">
        <v>0</v>
      </c>
      <c r="T95" s="404">
        <v>0</v>
      </c>
      <c r="U95" s="404">
        <f>-G95</f>
        <v>50000000000</v>
      </c>
      <c r="V95" s="404">
        <v>0</v>
      </c>
      <c r="W95" s="404">
        <v>0</v>
      </c>
      <c r="X95" s="404">
        <v>0</v>
      </c>
      <c r="Y95" s="404">
        <v>0</v>
      </c>
      <c r="Z95" s="405">
        <f t="shared" si="7"/>
        <v>0</v>
      </c>
      <c r="AA95" s="406"/>
    </row>
    <row r="96" spans="1:27" s="407" customFormat="1" ht="12.75" customHeight="1">
      <c r="A96" s="401">
        <v>31010102</v>
      </c>
      <c r="B96" s="408" t="s">
        <v>506</v>
      </c>
      <c r="C96" s="402">
        <f>+VLOOKUP(A96,'BG 092023'!A:C,3,FALSE)</f>
        <v>45000000000</v>
      </c>
      <c r="D96" s="405"/>
      <c r="E96" s="405"/>
      <c r="F96" s="404">
        <v>0</v>
      </c>
      <c r="G96" s="404">
        <f t="shared" si="6"/>
        <v>45000000000</v>
      </c>
      <c r="H96" s="404">
        <v>0</v>
      </c>
      <c r="I96" s="404">
        <v>0</v>
      </c>
      <c r="J96" s="404">
        <v>0</v>
      </c>
      <c r="K96" s="404">
        <v>0</v>
      </c>
      <c r="L96" s="404">
        <v>0</v>
      </c>
      <c r="M96" s="404">
        <v>0</v>
      </c>
      <c r="N96" s="404">
        <v>0</v>
      </c>
      <c r="O96" s="404">
        <v>0</v>
      </c>
      <c r="P96" s="404">
        <v>0</v>
      </c>
      <c r="Q96" s="404">
        <v>0</v>
      </c>
      <c r="R96" s="404">
        <v>0</v>
      </c>
      <c r="S96" s="404">
        <v>0</v>
      </c>
      <c r="T96" s="404">
        <v>0</v>
      </c>
      <c r="U96" s="404">
        <f>-G96</f>
        <v>-45000000000</v>
      </c>
      <c r="V96" s="404">
        <v>0</v>
      </c>
      <c r="W96" s="404">
        <v>0</v>
      </c>
      <c r="X96" s="404">
        <v>0</v>
      </c>
      <c r="Y96" s="404">
        <v>0</v>
      </c>
      <c r="Z96" s="405">
        <f t="shared" si="7"/>
        <v>0</v>
      </c>
      <c r="AA96" s="409"/>
    </row>
    <row r="97" spans="1:27" s="407" customFormat="1" ht="12.75" customHeight="1">
      <c r="A97" s="401">
        <v>311</v>
      </c>
      <c r="B97" s="408" t="s">
        <v>108</v>
      </c>
      <c r="C97" s="402"/>
      <c r="D97" s="405"/>
      <c r="E97" s="405"/>
      <c r="F97" s="404">
        <v>0</v>
      </c>
      <c r="G97" s="404">
        <f t="shared" si="6"/>
        <v>0</v>
      </c>
      <c r="H97" s="404">
        <v>0</v>
      </c>
      <c r="I97" s="404">
        <v>0</v>
      </c>
      <c r="J97" s="404">
        <v>0</v>
      </c>
      <c r="K97" s="404">
        <v>0</v>
      </c>
      <c r="L97" s="404" t="s">
        <v>168</v>
      </c>
      <c r="M97" s="404">
        <v>0</v>
      </c>
      <c r="N97" s="404">
        <v>0</v>
      </c>
      <c r="O97" s="404">
        <v>0</v>
      </c>
      <c r="P97" s="404">
        <v>0</v>
      </c>
      <c r="Q97" s="404">
        <v>0</v>
      </c>
      <c r="R97" s="404">
        <v>0</v>
      </c>
      <c r="S97" s="404">
        <v>0</v>
      </c>
      <c r="T97" s="404">
        <v>0</v>
      </c>
      <c r="U97" s="404">
        <v>0</v>
      </c>
      <c r="V97" s="404">
        <v>0</v>
      </c>
      <c r="W97" s="404">
        <v>0</v>
      </c>
      <c r="X97" s="404">
        <v>0</v>
      </c>
      <c r="Y97" s="404">
        <v>0</v>
      </c>
      <c r="Z97" s="405">
        <f t="shared" si="7"/>
        <v>0</v>
      </c>
      <c r="AA97" s="409"/>
    </row>
    <row r="98" spans="1:27" s="407" customFormat="1" ht="12.75" customHeight="1">
      <c r="A98" s="401">
        <v>311101</v>
      </c>
      <c r="B98" s="408" t="s">
        <v>131</v>
      </c>
      <c r="C98" s="402">
        <f>+VLOOKUP(A98,'BG 092023'!A:C,3,FALSE)</f>
        <v>74797693.390000015</v>
      </c>
      <c r="D98" s="405">
        <f>+C98</f>
        <v>74797693.390000015</v>
      </c>
      <c r="E98" s="405"/>
      <c r="F98" s="404">
        <v>0</v>
      </c>
      <c r="G98" s="404">
        <f t="shared" si="6"/>
        <v>0</v>
      </c>
      <c r="H98" s="404">
        <v>0</v>
      </c>
      <c r="I98" s="404">
        <v>0</v>
      </c>
      <c r="J98" s="404">
        <v>0</v>
      </c>
      <c r="K98" s="404">
        <v>0</v>
      </c>
      <c r="L98" s="404" t="s">
        <v>168</v>
      </c>
      <c r="M98" s="404">
        <v>0</v>
      </c>
      <c r="N98" s="404">
        <v>0</v>
      </c>
      <c r="O98" s="404">
        <v>0</v>
      </c>
      <c r="P98" s="404">
        <v>0</v>
      </c>
      <c r="Q98" s="404">
        <v>0</v>
      </c>
      <c r="R98" s="404">
        <v>0</v>
      </c>
      <c r="S98" s="404">
        <v>0</v>
      </c>
      <c r="T98" s="404">
        <v>0</v>
      </c>
      <c r="U98" s="404">
        <v>0</v>
      </c>
      <c r="V98" s="404">
        <v>0</v>
      </c>
      <c r="W98" s="404">
        <v>0</v>
      </c>
      <c r="X98" s="404">
        <v>0</v>
      </c>
      <c r="Y98" s="404">
        <v>0</v>
      </c>
      <c r="Z98" s="405">
        <f t="shared" si="7"/>
        <v>0</v>
      </c>
      <c r="AA98" s="409"/>
    </row>
    <row r="99" spans="1:27" s="407" customFormat="1" ht="12.75" customHeight="1">
      <c r="A99" s="401"/>
      <c r="B99" s="408"/>
      <c r="C99" s="402"/>
      <c r="D99" s="405"/>
      <c r="E99" s="405"/>
      <c r="F99" s="404">
        <v>0</v>
      </c>
      <c r="G99" s="404">
        <f t="shared" si="6"/>
        <v>0</v>
      </c>
      <c r="H99" s="404">
        <v>0</v>
      </c>
      <c r="I99" s="404">
        <v>0</v>
      </c>
      <c r="J99" s="404">
        <v>0</v>
      </c>
      <c r="K99" s="404">
        <v>0</v>
      </c>
      <c r="L99" s="404" t="s">
        <v>168</v>
      </c>
      <c r="M99" s="404">
        <v>0</v>
      </c>
      <c r="N99" s="404">
        <v>0</v>
      </c>
      <c r="O99" s="404">
        <v>0</v>
      </c>
      <c r="P99" s="404">
        <v>0</v>
      </c>
      <c r="Q99" s="404">
        <v>0</v>
      </c>
      <c r="R99" s="404">
        <v>0</v>
      </c>
      <c r="S99" s="404">
        <v>0</v>
      </c>
      <c r="T99" s="404">
        <v>0</v>
      </c>
      <c r="U99" s="404">
        <v>0</v>
      </c>
      <c r="V99" s="404">
        <v>0</v>
      </c>
      <c r="W99" s="404">
        <v>0</v>
      </c>
      <c r="X99" s="404">
        <v>0</v>
      </c>
      <c r="Y99" s="404">
        <v>0</v>
      </c>
      <c r="Z99" s="405">
        <f t="shared" si="7"/>
        <v>0</v>
      </c>
      <c r="AA99" s="409"/>
    </row>
    <row r="100" spans="1:27" s="407" customFormat="1" ht="12.75" customHeight="1">
      <c r="A100" s="401"/>
      <c r="B100" s="408"/>
      <c r="C100" s="402"/>
      <c r="D100" s="405"/>
      <c r="E100" s="405">
        <f>+D102</f>
        <v>0</v>
      </c>
      <c r="F100" s="404">
        <v>0</v>
      </c>
      <c r="G100" s="404">
        <f t="shared" si="6"/>
        <v>0</v>
      </c>
      <c r="H100" s="404">
        <v>0</v>
      </c>
      <c r="I100" s="404">
        <v>0</v>
      </c>
      <c r="J100" s="404">
        <v>0</v>
      </c>
      <c r="K100" s="404">
        <v>0</v>
      </c>
      <c r="L100" s="404" t="s">
        <v>168</v>
      </c>
      <c r="M100" s="404">
        <v>0</v>
      </c>
      <c r="N100" s="404">
        <v>0</v>
      </c>
      <c r="O100" s="404">
        <v>0</v>
      </c>
      <c r="P100" s="404">
        <v>0</v>
      </c>
      <c r="Q100" s="404">
        <v>0</v>
      </c>
      <c r="R100" s="404">
        <v>0</v>
      </c>
      <c r="S100" s="404">
        <v>0</v>
      </c>
      <c r="T100" s="404">
        <v>0</v>
      </c>
      <c r="U100" s="404">
        <v>0</v>
      </c>
      <c r="V100" s="404">
        <v>0</v>
      </c>
      <c r="W100" s="404">
        <v>0</v>
      </c>
      <c r="X100" s="404">
        <v>0</v>
      </c>
      <c r="Y100" s="404">
        <v>0</v>
      </c>
      <c r="Z100" s="405">
        <f t="shared" ref="Z100:Z131" si="11">SUM(G100:Y100)</f>
        <v>0</v>
      </c>
      <c r="AA100" s="409"/>
    </row>
    <row r="101" spans="1:27" s="407" customFormat="1" ht="12.75" customHeight="1">
      <c r="A101" s="401">
        <v>41</v>
      </c>
      <c r="B101" s="408" t="s">
        <v>507</v>
      </c>
      <c r="C101" s="402"/>
      <c r="D101" s="405"/>
      <c r="E101" s="405"/>
      <c r="F101" s="404">
        <v>0</v>
      </c>
      <c r="G101" s="404">
        <f t="shared" si="6"/>
        <v>0</v>
      </c>
      <c r="H101" s="404">
        <v>0</v>
      </c>
      <c r="I101" s="404">
        <v>0</v>
      </c>
      <c r="J101" s="404">
        <v>0</v>
      </c>
      <c r="K101" s="404">
        <v>0</v>
      </c>
      <c r="L101" s="404" t="s">
        <v>168</v>
      </c>
      <c r="M101" s="404">
        <v>0</v>
      </c>
      <c r="N101" s="404">
        <v>0</v>
      </c>
      <c r="O101" s="404">
        <v>0</v>
      </c>
      <c r="P101" s="404">
        <v>0</v>
      </c>
      <c r="Q101" s="404">
        <v>0</v>
      </c>
      <c r="R101" s="404">
        <v>0</v>
      </c>
      <c r="S101" s="404">
        <v>0</v>
      </c>
      <c r="T101" s="404">
        <v>0</v>
      </c>
      <c r="U101" s="404">
        <v>0</v>
      </c>
      <c r="V101" s="404">
        <v>0</v>
      </c>
      <c r="W101" s="404">
        <v>0</v>
      </c>
      <c r="X101" s="404">
        <v>0</v>
      </c>
      <c r="Y101" s="404">
        <v>0</v>
      </c>
      <c r="Z101" s="405">
        <f t="shared" si="11"/>
        <v>0</v>
      </c>
      <c r="AA101" s="409"/>
    </row>
    <row r="102" spans="1:27" s="407" customFormat="1" ht="12.75" customHeight="1">
      <c r="A102" s="401">
        <v>413</v>
      </c>
      <c r="B102" s="408" t="s">
        <v>508</v>
      </c>
      <c r="C102" s="402"/>
      <c r="D102" s="403"/>
      <c r="E102" s="403"/>
      <c r="F102" s="404">
        <v>0</v>
      </c>
      <c r="G102" s="404">
        <f t="shared" si="6"/>
        <v>0</v>
      </c>
      <c r="H102" s="404">
        <v>0</v>
      </c>
      <c r="I102" s="404">
        <v>0</v>
      </c>
      <c r="J102" s="404">
        <v>0</v>
      </c>
      <c r="K102" s="404">
        <v>0</v>
      </c>
      <c r="L102" s="404" t="s">
        <v>168</v>
      </c>
      <c r="M102" s="404">
        <v>0</v>
      </c>
      <c r="N102" s="404">
        <v>0</v>
      </c>
      <c r="O102" s="404">
        <v>0</v>
      </c>
      <c r="P102" s="404">
        <v>0</v>
      </c>
      <c r="Q102" s="404">
        <v>0</v>
      </c>
      <c r="R102" s="404">
        <v>0</v>
      </c>
      <c r="S102" s="404">
        <v>0</v>
      </c>
      <c r="T102" s="404">
        <v>0</v>
      </c>
      <c r="U102" s="404">
        <v>0</v>
      </c>
      <c r="V102" s="404">
        <v>0</v>
      </c>
      <c r="W102" s="404">
        <v>0</v>
      </c>
      <c r="X102" s="404">
        <v>0</v>
      </c>
      <c r="Y102" s="404">
        <v>0</v>
      </c>
      <c r="Z102" s="405">
        <f t="shared" si="11"/>
        <v>0</v>
      </c>
      <c r="AA102" s="406"/>
    </row>
    <row r="103" spans="1:27" s="407" customFormat="1" ht="12.75" customHeight="1">
      <c r="A103" s="401"/>
      <c r="B103" s="408" t="s">
        <v>509</v>
      </c>
      <c r="C103" s="402"/>
      <c r="D103" s="405"/>
      <c r="E103" s="405"/>
      <c r="F103" s="404">
        <v>0</v>
      </c>
      <c r="G103" s="404">
        <f t="shared" si="6"/>
        <v>0</v>
      </c>
      <c r="H103" s="404">
        <v>0</v>
      </c>
      <c r="I103" s="404">
        <v>0</v>
      </c>
      <c r="J103" s="404">
        <v>0</v>
      </c>
      <c r="K103" s="404">
        <v>0</v>
      </c>
      <c r="L103" s="404" t="s">
        <v>168</v>
      </c>
      <c r="M103" s="404">
        <v>0</v>
      </c>
      <c r="N103" s="404">
        <v>0</v>
      </c>
      <c r="O103" s="404">
        <v>0</v>
      </c>
      <c r="P103" s="404">
        <v>0</v>
      </c>
      <c r="Q103" s="404">
        <v>0</v>
      </c>
      <c r="R103" s="404">
        <v>0</v>
      </c>
      <c r="S103" s="404">
        <v>0</v>
      </c>
      <c r="T103" s="404">
        <v>0</v>
      </c>
      <c r="U103" s="404">
        <v>0</v>
      </c>
      <c r="V103" s="404">
        <v>0</v>
      </c>
      <c r="W103" s="404">
        <v>0</v>
      </c>
      <c r="X103" s="404">
        <v>0</v>
      </c>
      <c r="Y103" s="404">
        <v>0</v>
      </c>
      <c r="Z103" s="405">
        <f t="shared" si="11"/>
        <v>0</v>
      </c>
      <c r="AA103" s="409"/>
    </row>
    <row r="104" spans="1:27" s="407" customFormat="1" ht="12.75" customHeight="1">
      <c r="A104" s="401">
        <v>411010201</v>
      </c>
      <c r="B104" s="408" t="s">
        <v>510</v>
      </c>
      <c r="C104" s="402">
        <f>+-VLOOKUP(A104,'BG 092023'!A:C,3,FALSE)</f>
        <v>-264000</v>
      </c>
      <c r="D104" s="405"/>
      <c r="E104" s="405"/>
      <c r="F104" s="404">
        <v>0</v>
      </c>
      <c r="G104" s="404">
        <f t="shared" si="6"/>
        <v>-264000</v>
      </c>
      <c r="H104" s="404">
        <f>-G104</f>
        <v>264000</v>
      </c>
      <c r="I104" s="404">
        <v>0</v>
      </c>
      <c r="J104" s="404">
        <v>0</v>
      </c>
      <c r="K104" s="404">
        <v>0</v>
      </c>
      <c r="L104" s="404">
        <v>0</v>
      </c>
      <c r="M104" s="404">
        <v>0</v>
      </c>
      <c r="N104" s="404">
        <v>0</v>
      </c>
      <c r="O104" s="404">
        <v>0</v>
      </c>
      <c r="P104" s="404">
        <v>0</v>
      </c>
      <c r="Q104" s="404">
        <v>0</v>
      </c>
      <c r="R104" s="404">
        <v>0</v>
      </c>
      <c r="S104" s="404">
        <v>0</v>
      </c>
      <c r="T104" s="404">
        <v>0</v>
      </c>
      <c r="U104" s="404">
        <v>0</v>
      </c>
      <c r="V104" s="404">
        <v>0</v>
      </c>
      <c r="W104" s="404">
        <v>0</v>
      </c>
      <c r="X104" s="404">
        <v>0</v>
      </c>
      <c r="Y104" s="404">
        <v>0</v>
      </c>
      <c r="Z104" s="405">
        <f t="shared" si="11"/>
        <v>0</v>
      </c>
      <c r="AA104" s="409"/>
    </row>
    <row r="105" spans="1:27" s="407" customFormat="1" ht="12.75" customHeight="1">
      <c r="A105" s="401">
        <v>41301</v>
      </c>
      <c r="B105" s="408" t="s">
        <v>511</v>
      </c>
      <c r="C105" s="402"/>
      <c r="D105" s="405"/>
      <c r="E105" s="405"/>
      <c r="F105" s="404">
        <v>0</v>
      </c>
      <c r="G105" s="404">
        <f t="shared" si="6"/>
        <v>0</v>
      </c>
      <c r="H105" s="404">
        <v>0</v>
      </c>
      <c r="I105" s="404">
        <v>0</v>
      </c>
      <c r="J105" s="404">
        <v>0</v>
      </c>
      <c r="K105" s="404">
        <v>0</v>
      </c>
      <c r="L105" s="404" t="s">
        <v>168</v>
      </c>
      <c r="M105" s="404">
        <v>0</v>
      </c>
      <c r="N105" s="404">
        <v>0</v>
      </c>
      <c r="O105" s="404">
        <v>0</v>
      </c>
      <c r="P105" s="404">
        <v>0</v>
      </c>
      <c r="Q105" s="404">
        <v>0</v>
      </c>
      <c r="R105" s="404">
        <v>0</v>
      </c>
      <c r="S105" s="404">
        <v>0</v>
      </c>
      <c r="T105" s="404">
        <v>0</v>
      </c>
      <c r="U105" s="404">
        <v>0</v>
      </c>
      <c r="V105" s="404">
        <v>0</v>
      </c>
      <c r="W105" s="404">
        <v>0</v>
      </c>
      <c r="X105" s="404">
        <v>0</v>
      </c>
      <c r="Y105" s="404">
        <v>0</v>
      </c>
      <c r="Z105" s="405">
        <f t="shared" si="11"/>
        <v>0</v>
      </c>
      <c r="AA105" s="409"/>
    </row>
    <row r="106" spans="1:27" s="407" customFormat="1" ht="12.75" customHeight="1">
      <c r="A106" s="401">
        <v>413010101</v>
      </c>
      <c r="B106" s="408" t="s">
        <v>512</v>
      </c>
      <c r="C106" s="402">
        <f>+-VLOOKUP(A106,'BG 092023'!A:C,3,FALSE)</f>
        <v>-602740</v>
      </c>
      <c r="D106" s="405"/>
      <c r="E106" s="405"/>
      <c r="F106" s="404">
        <v>0</v>
      </c>
      <c r="G106" s="404">
        <f t="shared" si="6"/>
        <v>-602740</v>
      </c>
      <c r="H106" s="404">
        <v>0</v>
      </c>
      <c r="I106" s="404">
        <v>0</v>
      </c>
      <c r="J106" s="404">
        <v>0</v>
      </c>
      <c r="K106" s="404">
        <v>0</v>
      </c>
      <c r="L106" s="404">
        <v>0</v>
      </c>
      <c r="M106" s="404">
        <v>0</v>
      </c>
      <c r="N106" s="404">
        <v>0</v>
      </c>
      <c r="O106" s="404">
        <v>0</v>
      </c>
      <c r="P106" s="404">
        <v>0</v>
      </c>
      <c r="Q106" s="404">
        <v>0</v>
      </c>
      <c r="R106" s="404">
        <v>0</v>
      </c>
      <c r="S106" s="404">
        <f>-G106</f>
        <v>602740</v>
      </c>
      <c r="T106" s="404">
        <v>0</v>
      </c>
      <c r="U106" s="404">
        <v>0</v>
      </c>
      <c r="V106" s="404">
        <v>0</v>
      </c>
      <c r="W106" s="404">
        <v>0</v>
      </c>
      <c r="X106" s="404">
        <v>0</v>
      </c>
      <c r="Y106" s="404">
        <v>0</v>
      </c>
      <c r="Z106" s="405">
        <f t="shared" si="11"/>
        <v>0</v>
      </c>
      <c r="AA106" s="409"/>
    </row>
    <row r="107" spans="1:27" s="407" customFormat="1" ht="12.75" customHeight="1">
      <c r="A107" s="401">
        <v>413010105</v>
      </c>
      <c r="B107" s="408" t="s">
        <v>513</v>
      </c>
      <c r="C107" s="402">
        <f>+-VLOOKUP(A107,'BG 092023'!A:C,3,FALSE)</f>
        <v>-10650684</v>
      </c>
      <c r="D107" s="405"/>
      <c r="E107" s="405"/>
      <c r="F107" s="404">
        <v>0</v>
      </c>
      <c r="G107" s="404">
        <f t="shared" si="6"/>
        <v>-10650684</v>
      </c>
      <c r="H107" s="404">
        <v>0</v>
      </c>
      <c r="I107" s="404">
        <v>0</v>
      </c>
      <c r="J107" s="404">
        <v>0</v>
      </c>
      <c r="K107" s="404">
        <v>0</v>
      </c>
      <c r="L107" s="404">
        <v>0</v>
      </c>
      <c r="M107" s="404">
        <v>0</v>
      </c>
      <c r="N107" s="404">
        <v>0</v>
      </c>
      <c r="O107" s="404">
        <v>0</v>
      </c>
      <c r="P107" s="404">
        <v>0</v>
      </c>
      <c r="Q107" s="404">
        <v>0</v>
      </c>
      <c r="R107" s="404">
        <v>0</v>
      </c>
      <c r="S107" s="404">
        <f t="shared" ref="S107:S109" si="12">-G107</f>
        <v>10650684</v>
      </c>
      <c r="T107" s="404">
        <v>0</v>
      </c>
      <c r="U107" s="404">
        <v>0</v>
      </c>
      <c r="V107" s="404">
        <v>0</v>
      </c>
      <c r="W107" s="404">
        <v>0</v>
      </c>
      <c r="X107" s="404">
        <v>0</v>
      </c>
      <c r="Y107" s="404">
        <v>0</v>
      </c>
      <c r="Z107" s="405">
        <f t="shared" si="11"/>
        <v>0</v>
      </c>
      <c r="AA107" s="409"/>
    </row>
    <row r="108" spans="1:27" s="407" customFormat="1" ht="12.75" customHeight="1">
      <c r="A108" s="401">
        <v>413010106</v>
      </c>
      <c r="B108" s="408" t="s">
        <v>514</v>
      </c>
      <c r="C108" s="402">
        <f>+-VLOOKUP(A108,'BG 092023'!A:C,3,FALSE)</f>
        <v>-3049729.51</v>
      </c>
      <c r="D108" s="403"/>
      <c r="E108" s="403"/>
      <c r="F108" s="404">
        <v>0</v>
      </c>
      <c r="G108" s="404">
        <f t="shared" si="6"/>
        <v>-3049729.51</v>
      </c>
      <c r="H108" s="404">
        <v>0</v>
      </c>
      <c r="I108" s="404">
        <v>0</v>
      </c>
      <c r="J108" s="404">
        <v>0</v>
      </c>
      <c r="K108" s="404">
        <v>0</v>
      </c>
      <c r="L108" s="404">
        <v>0</v>
      </c>
      <c r="M108" s="404">
        <v>0</v>
      </c>
      <c r="N108" s="404">
        <v>0</v>
      </c>
      <c r="O108" s="404">
        <v>0</v>
      </c>
      <c r="P108" s="404">
        <v>0</v>
      </c>
      <c r="Q108" s="404">
        <v>0</v>
      </c>
      <c r="R108" s="404">
        <v>0</v>
      </c>
      <c r="S108" s="404">
        <f t="shared" si="12"/>
        <v>3049729.51</v>
      </c>
      <c r="T108" s="404">
        <v>0</v>
      </c>
      <c r="U108" s="404">
        <v>0</v>
      </c>
      <c r="V108" s="404">
        <v>0</v>
      </c>
      <c r="W108" s="404">
        <v>0</v>
      </c>
      <c r="X108" s="404">
        <v>0</v>
      </c>
      <c r="Y108" s="404">
        <v>0</v>
      </c>
      <c r="Z108" s="405">
        <f t="shared" si="11"/>
        <v>0</v>
      </c>
      <c r="AA108" s="406"/>
    </row>
    <row r="109" spans="1:27" s="407" customFormat="1" ht="12.75" customHeight="1">
      <c r="A109" s="401">
        <v>413010107</v>
      </c>
      <c r="B109" s="408" t="s">
        <v>515</v>
      </c>
      <c r="C109" s="402">
        <f>+-VLOOKUP(A109,'BG 092023'!A:C,3,FALSE)</f>
        <v>-3506574</v>
      </c>
      <c r="D109" s="405"/>
      <c r="E109" s="405"/>
      <c r="F109" s="404">
        <v>0</v>
      </c>
      <c r="G109" s="404">
        <f t="shared" si="6"/>
        <v>-3506574</v>
      </c>
      <c r="H109" s="404">
        <v>0</v>
      </c>
      <c r="I109" s="404">
        <v>0</v>
      </c>
      <c r="J109" s="404">
        <v>0</v>
      </c>
      <c r="K109" s="404">
        <v>0</v>
      </c>
      <c r="L109" s="404">
        <v>0</v>
      </c>
      <c r="M109" s="404">
        <v>0</v>
      </c>
      <c r="N109" s="404">
        <v>0</v>
      </c>
      <c r="O109" s="404">
        <v>0</v>
      </c>
      <c r="P109" s="404">
        <v>0</v>
      </c>
      <c r="Q109" s="404">
        <v>0</v>
      </c>
      <c r="R109" s="404">
        <v>0</v>
      </c>
      <c r="S109" s="404">
        <f t="shared" si="12"/>
        <v>3506574</v>
      </c>
      <c r="T109" s="404">
        <v>0</v>
      </c>
      <c r="U109" s="404">
        <v>0</v>
      </c>
      <c r="V109" s="404">
        <v>0</v>
      </c>
      <c r="W109" s="404">
        <v>0</v>
      </c>
      <c r="X109" s="404">
        <v>0</v>
      </c>
      <c r="Y109" s="404">
        <v>0</v>
      </c>
      <c r="Z109" s="405">
        <f t="shared" si="11"/>
        <v>0</v>
      </c>
      <c r="AA109" s="409"/>
    </row>
    <row r="110" spans="1:27" s="407" customFormat="1" ht="12.75" customHeight="1">
      <c r="A110" s="401">
        <v>4130102</v>
      </c>
      <c r="B110" s="408" t="s">
        <v>516</v>
      </c>
      <c r="C110" s="402"/>
      <c r="D110" s="405"/>
      <c r="E110" s="405"/>
      <c r="F110" s="404">
        <v>0</v>
      </c>
      <c r="G110" s="404">
        <f t="shared" si="6"/>
        <v>0</v>
      </c>
      <c r="H110" s="404">
        <v>0</v>
      </c>
      <c r="I110" s="404">
        <v>0</v>
      </c>
      <c r="J110" s="404">
        <v>0</v>
      </c>
      <c r="K110" s="404">
        <v>0</v>
      </c>
      <c r="L110" s="404" t="s">
        <v>168</v>
      </c>
      <c r="M110" s="404">
        <v>0</v>
      </c>
      <c r="N110" s="404">
        <v>0</v>
      </c>
      <c r="O110" s="404">
        <v>0</v>
      </c>
      <c r="P110" s="404">
        <v>0</v>
      </c>
      <c r="Q110" s="404">
        <v>0</v>
      </c>
      <c r="R110" s="404">
        <v>0</v>
      </c>
      <c r="S110" s="404">
        <v>0</v>
      </c>
      <c r="T110" s="404">
        <v>0</v>
      </c>
      <c r="U110" s="404">
        <v>0</v>
      </c>
      <c r="V110" s="404">
        <v>0</v>
      </c>
      <c r="W110" s="404">
        <v>0</v>
      </c>
      <c r="X110" s="404">
        <v>0</v>
      </c>
      <c r="Y110" s="404">
        <v>0</v>
      </c>
      <c r="Z110" s="405">
        <f t="shared" si="11"/>
        <v>0</v>
      </c>
      <c r="AA110" s="409"/>
    </row>
    <row r="111" spans="1:27" s="407" customFormat="1" ht="12.75" customHeight="1">
      <c r="A111" s="401">
        <v>413010201</v>
      </c>
      <c r="B111" s="408" t="s">
        <v>515</v>
      </c>
      <c r="C111" s="402">
        <f>+-VLOOKUP(A111,'BG 092023'!A:C,3,FALSE)</f>
        <v>-50063870</v>
      </c>
      <c r="D111" s="405"/>
      <c r="E111" s="405"/>
      <c r="F111" s="404">
        <v>0</v>
      </c>
      <c r="G111" s="404">
        <f t="shared" si="6"/>
        <v>-50063870</v>
      </c>
      <c r="H111" s="404">
        <v>0</v>
      </c>
      <c r="I111" s="404">
        <v>0</v>
      </c>
      <c r="J111" s="404">
        <v>0</v>
      </c>
      <c r="K111" s="404">
        <v>0</v>
      </c>
      <c r="L111" s="404">
        <v>0</v>
      </c>
      <c r="M111" s="404">
        <v>0</v>
      </c>
      <c r="N111" s="404">
        <v>0</v>
      </c>
      <c r="O111" s="404">
        <v>0</v>
      </c>
      <c r="P111" s="404">
        <v>0</v>
      </c>
      <c r="Q111" s="404">
        <v>0</v>
      </c>
      <c r="R111" s="404">
        <v>0</v>
      </c>
      <c r="S111" s="404">
        <v>0</v>
      </c>
      <c r="T111" s="404">
        <v>0</v>
      </c>
      <c r="U111" s="404">
        <v>0</v>
      </c>
      <c r="V111" s="404">
        <f>-G111</f>
        <v>50063870</v>
      </c>
      <c r="W111" s="404">
        <v>0</v>
      </c>
      <c r="X111" s="404">
        <v>0</v>
      </c>
      <c r="Y111" s="404">
        <v>0</v>
      </c>
      <c r="Z111" s="405">
        <f t="shared" si="11"/>
        <v>0</v>
      </c>
      <c r="AA111" s="409"/>
    </row>
    <row r="112" spans="1:27" s="407" customFormat="1" ht="12.75" customHeight="1">
      <c r="A112" s="401">
        <v>413010202</v>
      </c>
      <c r="B112" s="408" t="s">
        <v>514</v>
      </c>
      <c r="C112" s="402">
        <f>+-VLOOKUP(A112,'BG 092023'!A:C,3,FALSE)</f>
        <v>-1080328.3799999999</v>
      </c>
      <c r="D112" s="405"/>
      <c r="E112" s="405">
        <f>+D114</f>
        <v>0</v>
      </c>
      <c r="F112" s="404">
        <v>0</v>
      </c>
      <c r="G112" s="404">
        <f t="shared" si="6"/>
        <v>-1080328.3799999999</v>
      </c>
      <c r="H112" s="404">
        <v>0</v>
      </c>
      <c r="I112" s="404">
        <v>0</v>
      </c>
      <c r="J112" s="404">
        <v>0</v>
      </c>
      <c r="K112" s="404">
        <v>0</v>
      </c>
      <c r="L112" s="404">
        <v>0</v>
      </c>
      <c r="M112" s="404">
        <v>0</v>
      </c>
      <c r="N112" s="404">
        <v>0</v>
      </c>
      <c r="O112" s="404">
        <v>0</v>
      </c>
      <c r="P112" s="404">
        <v>0</v>
      </c>
      <c r="Q112" s="404">
        <v>0</v>
      </c>
      <c r="R112" s="404">
        <v>0</v>
      </c>
      <c r="S112" s="404">
        <v>0</v>
      </c>
      <c r="T112" s="404">
        <v>0</v>
      </c>
      <c r="U112" s="404">
        <v>0</v>
      </c>
      <c r="V112" s="404">
        <f>-G112</f>
        <v>1080328.3799999999</v>
      </c>
      <c r="W112" s="404">
        <v>0</v>
      </c>
      <c r="X112" s="404">
        <v>0</v>
      </c>
      <c r="Y112" s="404">
        <v>0</v>
      </c>
      <c r="Z112" s="405">
        <f t="shared" si="11"/>
        <v>0</v>
      </c>
      <c r="AA112" s="409"/>
    </row>
    <row r="113" spans="1:27" s="407" customFormat="1" ht="12.75" customHeight="1">
      <c r="A113" s="401">
        <v>41302</v>
      </c>
      <c r="B113" s="408" t="s">
        <v>517</v>
      </c>
      <c r="C113" s="402"/>
      <c r="D113" s="405"/>
      <c r="E113" s="405"/>
      <c r="F113" s="404">
        <v>0</v>
      </c>
      <c r="G113" s="404">
        <f t="shared" si="6"/>
        <v>0</v>
      </c>
      <c r="H113" s="404">
        <v>0</v>
      </c>
      <c r="I113" s="404">
        <v>0</v>
      </c>
      <c r="J113" s="404">
        <v>0</v>
      </c>
      <c r="K113" s="404">
        <v>0</v>
      </c>
      <c r="L113" s="404" t="s">
        <v>168</v>
      </c>
      <c r="M113" s="404">
        <v>0</v>
      </c>
      <c r="N113" s="404">
        <v>0</v>
      </c>
      <c r="O113" s="404">
        <v>0</v>
      </c>
      <c r="P113" s="404">
        <v>0</v>
      </c>
      <c r="Q113" s="404">
        <v>0</v>
      </c>
      <c r="R113" s="404">
        <v>0</v>
      </c>
      <c r="S113" s="404">
        <v>0</v>
      </c>
      <c r="T113" s="404">
        <v>0</v>
      </c>
      <c r="U113" s="404">
        <v>0</v>
      </c>
      <c r="V113" s="404">
        <v>0</v>
      </c>
      <c r="W113" s="404">
        <v>0</v>
      </c>
      <c r="X113" s="404">
        <v>0</v>
      </c>
      <c r="Y113" s="404">
        <v>0</v>
      </c>
      <c r="Z113" s="405">
        <f t="shared" si="11"/>
        <v>0</v>
      </c>
      <c r="AA113" s="409"/>
    </row>
    <row r="114" spans="1:27" s="407" customFormat="1" ht="12.75" customHeight="1">
      <c r="A114" s="401">
        <v>4130201</v>
      </c>
      <c r="B114" s="408" t="s">
        <v>518</v>
      </c>
      <c r="C114" s="402"/>
      <c r="D114" s="403"/>
      <c r="E114" s="403"/>
      <c r="F114" s="404">
        <v>0</v>
      </c>
      <c r="G114" s="404">
        <f t="shared" si="6"/>
        <v>0</v>
      </c>
      <c r="H114" s="404">
        <v>0</v>
      </c>
      <c r="I114" s="404">
        <v>0</v>
      </c>
      <c r="J114" s="404">
        <v>0</v>
      </c>
      <c r="K114" s="404">
        <v>0</v>
      </c>
      <c r="L114" s="404" t="s">
        <v>168</v>
      </c>
      <c r="M114" s="404">
        <v>0</v>
      </c>
      <c r="N114" s="404">
        <v>0</v>
      </c>
      <c r="O114" s="404">
        <v>0</v>
      </c>
      <c r="P114" s="404">
        <v>0</v>
      </c>
      <c r="Q114" s="404">
        <v>0</v>
      </c>
      <c r="R114" s="404">
        <v>0</v>
      </c>
      <c r="S114" s="404">
        <v>0</v>
      </c>
      <c r="T114" s="404">
        <v>0</v>
      </c>
      <c r="U114" s="404">
        <v>0</v>
      </c>
      <c r="V114" s="404">
        <v>0</v>
      </c>
      <c r="W114" s="404">
        <v>0</v>
      </c>
      <c r="X114" s="404">
        <v>0</v>
      </c>
      <c r="Y114" s="404">
        <v>0</v>
      </c>
      <c r="Z114" s="405">
        <f t="shared" si="11"/>
        <v>0</v>
      </c>
      <c r="AA114" s="406"/>
    </row>
    <row r="115" spans="1:27" s="407" customFormat="1" ht="12.75" customHeight="1">
      <c r="A115" s="401">
        <v>413020102</v>
      </c>
      <c r="B115" s="408" t="s">
        <v>519</v>
      </c>
      <c r="C115" s="402">
        <f>+-VLOOKUP(A115,'BG 092023'!A:C,3,FALSE)</f>
        <v>-1098902.4099999999</v>
      </c>
      <c r="D115" s="405"/>
      <c r="E115" s="405"/>
      <c r="F115" s="404">
        <v>0</v>
      </c>
      <c r="G115" s="404">
        <f t="shared" si="6"/>
        <v>-1098902.4099999999</v>
      </c>
      <c r="H115" s="404">
        <v>0</v>
      </c>
      <c r="I115" s="404">
        <v>0</v>
      </c>
      <c r="J115" s="404">
        <v>0</v>
      </c>
      <c r="K115" s="404">
        <v>0</v>
      </c>
      <c r="L115" s="404">
        <v>0</v>
      </c>
      <c r="M115" s="404">
        <v>0</v>
      </c>
      <c r="N115" s="404">
        <v>0</v>
      </c>
      <c r="O115" s="404">
        <v>0</v>
      </c>
      <c r="P115" s="404">
        <v>0</v>
      </c>
      <c r="Q115" s="404">
        <v>0</v>
      </c>
      <c r="R115" s="404">
        <f t="shared" ref="R115:R121" si="13">-G115</f>
        <v>1098902.4099999999</v>
      </c>
      <c r="S115" s="404">
        <v>0</v>
      </c>
      <c r="T115" s="404">
        <v>0</v>
      </c>
      <c r="U115" s="404">
        <v>0</v>
      </c>
      <c r="V115" s="404">
        <v>0</v>
      </c>
      <c r="W115" s="404">
        <v>0</v>
      </c>
      <c r="X115" s="404">
        <v>0</v>
      </c>
      <c r="Y115" s="404">
        <v>0</v>
      </c>
      <c r="Z115" s="405">
        <f t="shared" si="11"/>
        <v>0</v>
      </c>
      <c r="AA115" s="409"/>
    </row>
    <row r="116" spans="1:27" s="407" customFormat="1" ht="12.75" customHeight="1">
      <c r="A116" s="401">
        <v>413020105</v>
      </c>
      <c r="B116" s="408" t="s">
        <v>520</v>
      </c>
      <c r="C116" s="402">
        <f>+-VLOOKUP(A116,'BG 092023'!A:C,3,FALSE)</f>
        <v>-12792733</v>
      </c>
      <c r="D116" s="405"/>
      <c r="E116" s="405">
        <f>+D118</f>
        <v>0</v>
      </c>
      <c r="F116" s="404">
        <v>0</v>
      </c>
      <c r="G116" s="404">
        <f t="shared" ref="G116:G175" si="14">+C116-F116-D116+E116</f>
        <v>-12792733</v>
      </c>
      <c r="H116" s="404">
        <v>0</v>
      </c>
      <c r="I116" s="404">
        <v>0</v>
      </c>
      <c r="J116" s="404">
        <v>0</v>
      </c>
      <c r="K116" s="404">
        <v>0</v>
      </c>
      <c r="L116" s="404">
        <v>0</v>
      </c>
      <c r="M116" s="404">
        <v>0</v>
      </c>
      <c r="N116" s="404">
        <v>0</v>
      </c>
      <c r="O116" s="404">
        <v>0</v>
      </c>
      <c r="P116" s="404">
        <v>0</v>
      </c>
      <c r="Q116" s="404">
        <v>0</v>
      </c>
      <c r="R116" s="404">
        <f t="shared" si="13"/>
        <v>12792733</v>
      </c>
      <c r="S116" s="404">
        <v>0</v>
      </c>
      <c r="T116" s="404">
        <v>0</v>
      </c>
      <c r="U116" s="404">
        <v>0</v>
      </c>
      <c r="V116" s="404">
        <v>0</v>
      </c>
      <c r="W116" s="404">
        <v>0</v>
      </c>
      <c r="X116" s="404">
        <v>0</v>
      </c>
      <c r="Y116" s="404">
        <v>0</v>
      </c>
      <c r="Z116" s="405">
        <f t="shared" si="11"/>
        <v>0</v>
      </c>
      <c r="AA116" s="409"/>
    </row>
    <row r="117" spans="1:27" s="407" customFormat="1" ht="12.75" customHeight="1">
      <c r="A117" s="401">
        <v>413020106</v>
      </c>
      <c r="B117" s="408" t="s">
        <v>521</v>
      </c>
      <c r="C117" s="402">
        <f>+-VLOOKUP(A117,'BG 092023'!A:C,3,FALSE)</f>
        <v>-25604474.359999999</v>
      </c>
      <c r="D117" s="405"/>
      <c r="E117" s="405"/>
      <c r="F117" s="404">
        <v>0</v>
      </c>
      <c r="G117" s="404">
        <f t="shared" si="14"/>
        <v>-25604474.359999999</v>
      </c>
      <c r="H117" s="404">
        <v>0</v>
      </c>
      <c r="I117" s="404">
        <v>0</v>
      </c>
      <c r="J117" s="404">
        <v>0</v>
      </c>
      <c r="K117" s="404">
        <v>0</v>
      </c>
      <c r="L117" s="404">
        <v>0</v>
      </c>
      <c r="M117" s="404">
        <v>0</v>
      </c>
      <c r="N117" s="404">
        <v>0</v>
      </c>
      <c r="O117" s="404">
        <v>0</v>
      </c>
      <c r="P117" s="404">
        <v>0</v>
      </c>
      <c r="Q117" s="404">
        <v>0</v>
      </c>
      <c r="R117" s="404">
        <f t="shared" si="13"/>
        <v>25604474.359999999</v>
      </c>
      <c r="S117" s="404">
        <v>0</v>
      </c>
      <c r="T117" s="404">
        <v>0</v>
      </c>
      <c r="U117" s="404">
        <v>0</v>
      </c>
      <c r="V117" s="404">
        <v>0</v>
      </c>
      <c r="W117" s="404">
        <v>0</v>
      </c>
      <c r="X117" s="404">
        <v>0</v>
      </c>
      <c r="Y117" s="404">
        <v>0</v>
      </c>
      <c r="Z117" s="405">
        <f t="shared" si="11"/>
        <v>0</v>
      </c>
      <c r="AA117" s="409"/>
    </row>
    <row r="118" spans="1:27" s="407" customFormat="1" ht="12.75" customHeight="1">
      <c r="A118" s="401">
        <v>413020107</v>
      </c>
      <c r="B118" s="408" t="s">
        <v>522</v>
      </c>
      <c r="C118" s="402">
        <f>+-VLOOKUP(A118,'BG 092023'!A:C,3,FALSE)</f>
        <v>-1605766</v>
      </c>
      <c r="D118" s="403"/>
      <c r="E118" s="403"/>
      <c r="F118" s="404">
        <v>0</v>
      </c>
      <c r="G118" s="404">
        <f t="shared" si="14"/>
        <v>-1605766</v>
      </c>
      <c r="H118" s="404">
        <v>0</v>
      </c>
      <c r="I118" s="404">
        <v>0</v>
      </c>
      <c r="J118" s="404">
        <v>0</v>
      </c>
      <c r="K118" s="404">
        <v>0</v>
      </c>
      <c r="L118" s="404">
        <v>0</v>
      </c>
      <c r="M118" s="404">
        <v>0</v>
      </c>
      <c r="N118" s="404">
        <v>0</v>
      </c>
      <c r="O118" s="404">
        <v>0</v>
      </c>
      <c r="P118" s="404">
        <v>0</v>
      </c>
      <c r="Q118" s="404">
        <v>0</v>
      </c>
      <c r="R118" s="404">
        <f t="shared" si="13"/>
        <v>1605766</v>
      </c>
      <c r="S118" s="404">
        <v>0</v>
      </c>
      <c r="T118" s="404">
        <v>0</v>
      </c>
      <c r="U118" s="404">
        <v>0</v>
      </c>
      <c r="V118" s="404">
        <v>0</v>
      </c>
      <c r="W118" s="404">
        <v>0</v>
      </c>
      <c r="X118" s="404">
        <v>0</v>
      </c>
      <c r="Y118" s="404">
        <v>0</v>
      </c>
      <c r="Z118" s="405">
        <f t="shared" si="11"/>
        <v>0</v>
      </c>
      <c r="AA118" s="406"/>
    </row>
    <row r="119" spans="1:27" s="407" customFormat="1" ht="12.75" customHeight="1">
      <c r="A119" s="401">
        <v>413020117</v>
      </c>
      <c r="B119" s="408" t="s">
        <v>523</v>
      </c>
      <c r="C119" s="402">
        <f>+-VLOOKUP(A119,'BG 092023'!A:C,3,FALSE)</f>
        <v>-9752094</v>
      </c>
      <c r="D119" s="405"/>
      <c r="E119" s="405"/>
      <c r="F119" s="404">
        <v>0</v>
      </c>
      <c r="G119" s="404">
        <f t="shared" si="14"/>
        <v>-9752094</v>
      </c>
      <c r="H119" s="404">
        <v>0</v>
      </c>
      <c r="I119" s="404">
        <v>0</v>
      </c>
      <c r="J119" s="404">
        <v>0</v>
      </c>
      <c r="K119" s="404">
        <v>0</v>
      </c>
      <c r="L119" s="404">
        <v>0</v>
      </c>
      <c r="M119" s="404">
        <v>0</v>
      </c>
      <c r="N119" s="404">
        <v>0</v>
      </c>
      <c r="O119" s="404">
        <v>0</v>
      </c>
      <c r="P119" s="404">
        <v>0</v>
      </c>
      <c r="Q119" s="404">
        <v>0</v>
      </c>
      <c r="R119" s="404">
        <f t="shared" si="13"/>
        <v>9752094</v>
      </c>
      <c r="S119" s="404">
        <v>0</v>
      </c>
      <c r="T119" s="404">
        <v>0</v>
      </c>
      <c r="U119" s="404">
        <v>0</v>
      </c>
      <c r="V119" s="404">
        <v>0</v>
      </c>
      <c r="W119" s="404">
        <v>0</v>
      </c>
      <c r="X119" s="404">
        <v>0</v>
      </c>
      <c r="Y119" s="404">
        <v>0</v>
      </c>
      <c r="Z119" s="405">
        <f t="shared" si="11"/>
        <v>0</v>
      </c>
      <c r="AA119" s="409"/>
    </row>
    <row r="120" spans="1:27" s="407" customFormat="1" ht="12.75" customHeight="1">
      <c r="A120" s="401">
        <v>413020118</v>
      </c>
      <c r="B120" s="408" t="s">
        <v>524</v>
      </c>
      <c r="C120" s="402">
        <f>+-VLOOKUP(A120,'BG 092023'!A:C,3,FALSE)</f>
        <v>-9778985.9700000007</v>
      </c>
      <c r="D120" s="405"/>
      <c r="E120" s="405"/>
      <c r="F120" s="404">
        <v>0</v>
      </c>
      <c r="G120" s="404">
        <f t="shared" si="14"/>
        <v>-9778985.9700000007</v>
      </c>
      <c r="H120" s="404">
        <v>0</v>
      </c>
      <c r="I120" s="404">
        <v>0</v>
      </c>
      <c r="J120" s="404">
        <v>0</v>
      </c>
      <c r="K120" s="404">
        <v>0</v>
      </c>
      <c r="L120" s="404">
        <v>0</v>
      </c>
      <c r="M120" s="404">
        <v>0</v>
      </c>
      <c r="N120" s="404">
        <v>0</v>
      </c>
      <c r="O120" s="404">
        <v>0</v>
      </c>
      <c r="P120" s="404">
        <v>0</v>
      </c>
      <c r="Q120" s="404">
        <v>0</v>
      </c>
      <c r="R120" s="404">
        <f t="shared" si="13"/>
        <v>9778985.9700000007</v>
      </c>
      <c r="S120" s="404">
        <v>0</v>
      </c>
      <c r="T120" s="404">
        <v>0</v>
      </c>
      <c r="U120" s="404">
        <v>0</v>
      </c>
      <c r="V120" s="404">
        <v>0</v>
      </c>
      <c r="W120" s="404">
        <v>0</v>
      </c>
      <c r="X120" s="404">
        <v>0</v>
      </c>
      <c r="Y120" s="404">
        <v>0</v>
      </c>
      <c r="Z120" s="405">
        <f t="shared" si="11"/>
        <v>0</v>
      </c>
      <c r="AA120" s="409"/>
    </row>
    <row r="121" spans="1:27" s="407" customFormat="1" ht="12.75" customHeight="1">
      <c r="A121" s="401">
        <v>413020135</v>
      </c>
      <c r="B121" s="408" t="s">
        <v>525</v>
      </c>
      <c r="C121" s="402">
        <f>+-VLOOKUP(A121,'BG 092023'!A:C,3,FALSE)</f>
        <v>-21198401</v>
      </c>
      <c r="D121" s="405"/>
      <c r="E121" s="405"/>
      <c r="F121" s="404">
        <v>0</v>
      </c>
      <c r="G121" s="404">
        <f t="shared" si="14"/>
        <v>-21198401</v>
      </c>
      <c r="H121" s="404">
        <v>0</v>
      </c>
      <c r="I121" s="404">
        <v>0</v>
      </c>
      <c r="J121" s="404">
        <v>0</v>
      </c>
      <c r="K121" s="404">
        <v>0</v>
      </c>
      <c r="L121" s="404">
        <v>0</v>
      </c>
      <c r="M121" s="404">
        <v>0</v>
      </c>
      <c r="N121" s="404">
        <v>0</v>
      </c>
      <c r="O121" s="404">
        <v>0</v>
      </c>
      <c r="P121" s="404">
        <v>0</v>
      </c>
      <c r="Q121" s="404">
        <v>0</v>
      </c>
      <c r="R121" s="404">
        <f t="shared" si="13"/>
        <v>21198401</v>
      </c>
      <c r="S121" s="404">
        <v>0</v>
      </c>
      <c r="T121" s="404">
        <v>0</v>
      </c>
      <c r="U121" s="404">
        <v>0</v>
      </c>
      <c r="V121" s="404">
        <v>0</v>
      </c>
      <c r="W121" s="404">
        <v>0</v>
      </c>
      <c r="X121" s="404">
        <v>0</v>
      </c>
      <c r="Y121" s="404">
        <v>0</v>
      </c>
      <c r="Z121" s="405">
        <f t="shared" si="11"/>
        <v>0</v>
      </c>
      <c r="AA121" s="409"/>
    </row>
    <row r="122" spans="1:27" s="407" customFormat="1" ht="12.75" customHeight="1">
      <c r="A122" s="401"/>
      <c r="B122" s="408"/>
      <c r="C122" s="402"/>
      <c r="D122" s="405"/>
      <c r="E122" s="405"/>
      <c r="F122" s="404">
        <v>0</v>
      </c>
      <c r="G122" s="404">
        <f t="shared" si="14"/>
        <v>0</v>
      </c>
      <c r="H122" s="404">
        <v>0</v>
      </c>
      <c r="I122" s="404">
        <v>0</v>
      </c>
      <c r="J122" s="404">
        <v>0</v>
      </c>
      <c r="K122" s="404">
        <v>0</v>
      </c>
      <c r="L122" s="404" t="s">
        <v>168</v>
      </c>
      <c r="M122" s="404">
        <v>0</v>
      </c>
      <c r="N122" s="404">
        <v>0</v>
      </c>
      <c r="O122" s="404">
        <v>0</v>
      </c>
      <c r="P122" s="404">
        <v>0</v>
      </c>
      <c r="Q122" s="404">
        <v>0</v>
      </c>
      <c r="R122" s="404">
        <v>0</v>
      </c>
      <c r="S122" s="404">
        <v>0</v>
      </c>
      <c r="T122" s="404">
        <v>0</v>
      </c>
      <c r="U122" s="404">
        <v>0</v>
      </c>
      <c r="V122" s="404">
        <v>0</v>
      </c>
      <c r="W122" s="404">
        <v>0</v>
      </c>
      <c r="X122" s="404">
        <v>0</v>
      </c>
      <c r="Y122" s="404">
        <v>0</v>
      </c>
      <c r="Z122" s="405">
        <f t="shared" si="11"/>
        <v>0</v>
      </c>
      <c r="AA122" s="409"/>
    </row>
    <row r="123" spans="1:27" s="407" customFormat="1" ht="12.75" customHeight="1">
      <c r="A123" s="401"/>
      <c r="B123" s="408" t="s">
        <v>526</v>
      </c>
      <c r="C123" s="402"/>
      <c r="D123" s="405"/>
      <c r="E123" s="405">
        <f>+D125</f>
        <v>0</v>
      </c>
      <c r="F123" s="404">
        <v>0</v>
      </c>
      <c r="G123" s="404">
        <f t="shared" si="14"/>
        <v>0</v>
      </c>
      <c r="H123" s="404">
        <v>0</v>
      </c>
      <c r="I123" s="404">
        <v>0</v>
      </c>
      <c r="J123" s="404">
        <v>0</v>
      </c>
      <c r="K123" s="404">
        <v>0</v>
      </c>
      <c r="L123" s="404" t="s">
        <v>168</v>
      </c>
      <c r="M123" s="404">
        <v>0</v>
      </c>
      <c r="N123" s="404">
        <v>0</v>
      </c>
      <c r="O123" s="404">
        <v>0</v>
      </c>
      <c r="P123" s="404">
        <v>0</v>
      </c>
      <c r="Q123" s="404">
        <v>0</v>
      </c>
      <c r="R123" s="404">
        <v>0</v>
      </c>
      <c r="S123" s="404">
        <v>0</v>
      </c>
      <c r="T123" s="404">
        <v>0</v>
      </c>
      <c r="U123" s="404">
        <v>0</v>
      </c>
      <c r="V123" s="404">
        <v>0</v>
      </c>
      <c r="W123" s="404">
        <v>0</v>
      </c>
      <c r="X123" s="404">
        <v>0</v>
      </c>
      <c r="Y123" s="404">
        <v>0</v>
      </c>
      <c r="Z123" s="405">
        <f t="shared" si="11"/>
        <v>0</v>
      </c>
      <c r="AA123" s="409"/>
    </row>
    <row r="124" spans="1:27" s="407" customFormat="1" ht="12.75" customHeight="1">
      <c r="A124" s="401">
        <v>4160101</v>
      </c>
      <c r="B124" s="408" t="s">
        <v>527</v>
      </c>
      <c r="C124" s="402">
        <f>+-VLOOKUP(A124,'BG 092023'!A:C,3,FALSE)</f>
        <v>-16268</v>
      </c>
      <c r="D124" s="405"/>
      <c r="E124" s="405"/>
      <c r="F124" s="404">
        <v>0</v>
      </c>
      <c r="G124" s="404">
        <f t="shared" si="14"/>
        <v>-16268</v>
      </c>
      <c r="H124" s="404">
        <f>-G124</f>
        <v>16268</v>
      </c>
      <c r="I124" s="404">
        <v>0</v>
      </c>
      <c r="J124" s="404">
        <v>0</v>
      </c>
      <c r="K124" s="404">
        <v>0</v>
      </c>
      <c r="L124" s="404">
        <v>0</v>
      </c>
      <c r="M124" s="404">
        <v>0</v>
      </c>
      <c r="N124" s="404">
        <v>0</v>
      </c>
      <c r="O124" s="404">
        <v>0</v>
      </c>
      <c r="P124" s="404">
        <v>0</v>
      </c>
      <c r="Q124" s="404">
        <v>0</v>
      </c>
      <c r="R124" s="404">
        <v>0</v>
      </c>
      <c r="S124" s="404">
        <v>0</v>
      </c>
      <c r="T124" s="404">
        <v>0</v>
      </c>
      <c r="U124" s="404">
        <v>0</v>
      </c>
      <c r="V124" s="404">
        <v>0</v>
      </c>
      <c r="W124" s="404">
        <v>0</v>
      </c>
      <c r="X124" s="404">
        <v>0</v>
      </c>
      <c r="Y124" s="404">
        <v>0</v>
      </c>
      <c r="Z124" s="405">
        <f t="shared" si="11"/>
        <v>0</v>
      </c>
      <c r="AA124" s="409"/>
    </row>
    <row r="125" spans="1:27" s="407" customFormat="1" ht="12.75" customHeight="1">
      <c r="A125" s="401">
        <v>4160201</v>
      </c>
      <c r="B125" s="408" t="s">
        <v>528</v>
      </c>
      <c r="C125" s="402">
        <f>+-VLOOKUP(A125,'BG 092023'!A:C,3,FALSE)</f>
        <v>-4067</v>
      </c>
      <c r="D125" s="403"/>
      <c r="E125" s="403"/>
      <c r="F125" s="404">
        <v>0</v>
      </c>
      <c r="G125" s="404">
        <f t="shared" si="14"/>
        <v>-4067</v>
      </c>
      <c r="H125" s="404">
        <f>-G125</f>
        <v>4067</v>
      </c>
      <c r="I125" s="404">
        <v>0</v>
      </c>
      <c r="J125" s="404">
        <v>0</v>
      </c>
      <c r="K125" s="404">
        <v>0</v>
      </c>
      <c r="L125" s="404">
        <v>0</v>
      </c>
      <c r="M125" s="404">
        <v>0</v>
      </c>
      <c r="N125" s="404">
        <v>0</v>
      </c>
      <c r="O125" s="404">
        <v>0</v>
      </c>
      <c r="P125" s="404">
        <v>0</v>
      </c>
      <c r="Q125" s="404">
        <v>0</v>
      </c>
      <c r="R125" s="404">
        <v>0</v>
      </c>
      <c r="S125" s="404">
        <v>0</v>
      </c>
      <c r="T125" s="404">
        <v>0</v>
      </c>
      <c r="U125" s="404">
        <v>0</v>
      </c>
      <c r="V125" s="404">
        <v>0</v>
      </c>
      <c r="W125" s="404">
        <v>0</v>
      </c>
      <c r="X125" s="404">
        <v>0</v>
      </c>
      <c r="Y125" s="404">
        <v>0</v>
      </c>
      <c r="Z125" s="405">
        <f t="shared" si="11"/>
        <v>0</v>
      </c>
      <c r="AA125" s="406"/>
    </row>
    <row r="126" spans="1:27" s="407" customFormat="1" ht="12.75" customHeight="1">
      <c r="A126" s="401"/>
      <c r="B126" s="408"/>
      <c r="C126" s="402"/>
      <c r="D126" s="405"/>
      <c r="E126" s="405"/>
      <c r="F126" s="404">
        <v>0</v>
      </c>
      <c r="G126" s="404">
        <f t="shared" si="14"/>
        <v>0</v>
      </c>
      <c r="H126" s="404">
        <v>0</v>
      </c>
      <c r="I126" s="404">
        <v>0</v>
      </c>
      <c r="J126" s="404">
        <v>0</v>
      </c>
      <c r="K126" s="404">
        <v>0</v>
      </c>
      <c r="L126" s="404" t="s">
        <v>168</v>
      </c>
      <c r="M126" s="404">
        <v>0</v>
      </c>
      <c r="N126" s="404">
        <v>0</v>
      </c>
      <c r="O126" s="404">
        <v>0</v>
      </c>
      <c r="P126" s="404">
        <v>0</v>
      </c>
      <c r="Q126" s="404">
        <v>0</v>
      </c>
      <c r="R126" s="404">
        <v>0</v>
      </c>
      <c r="S126" s="404">
        <v>0</v>
      </c>
      <c r="T126" s="404">
        <v>0</v>
      </c>
      <c r="U126" s="404">
        <v>0</v>
      </c>
      <c r="V126" s="404">
        <v>0</v>
      </c>
      <c r="W126" s="404">
        <v>0</v>
      </c>
      <c r="X126" s="404">
        <v>0</v>
      </c>
      <c r="Y126" s="404">
        <v>0</v>
      </c>
      <c r="Z126" s="405">
        <f t="shared" si="11"/>
        <v>0</v>
      </c>
      <c r="AA126" s="409"/>
    </row>
    <row r="127" spans="1:27" s="407" customFormat="1" ht="12.75" customHeight="1">
      <c r="A127" s="401">
        <v>417</v>
      </c>
      <c r="B127" s="408" t="s">
        <v>529</v>
      </c>
      <c r="C127" s="402"/>
      <c r="D127" s="405"/>
      <c r="E127" s="405"/>
      <c r="F127" s="404">
        <v>0</v>
      </c>
      <c r="G127" s="404">
        <f t="shared" si="14"/>
        <v>0</v>
      </c>
      <c r="H127" s="404">
        <v>0</v>
      </c>
      <c r="I127" s="404">
        <v>0</v>
      </c>
      <c r="J127" s="404">
        <v>0</v>
      </c>
      <c r="K127" s="404">
        <v>0</v>
      </c>
      <c r="L127" s="404" t="s">
        <v>168</v>
      </c>
      <c r="M127" s="404">
        <v>0</v>
      </c>
      <c r="N127" s="404">
        <v>0</v>
      </c>
      <c r="O127" s="404">
        <v>0</v>
      </c>
      <c r="P127" s="404">
        <v>0</v>
      </c>
      <c r="Q127" s="404">
        <v>0</v>
      </c>
      <c r="R127" s="404">
        <v>0</v>
      </c>
      <c r="S127" s="404">
        <v>0</v>
      </c>
      <c r="T127" s="404">
        <v>0</v>
      </c>
      <c r="U127" s="404">
        <v>0</v>
      </c>
      <c r="V127" s="404">
        <v>0</v>
      </c>
      <c r="W127" s="404">
        <v>0</v>
      </c>
      <c r="X127" s="404">
        <v>0</v>
      </c>
      <c r="Y127" s="404">
        <v>0</v>
      </c>
      <c r="Z127" s="405">
        <f t="shared" si="11"/>
        <v>0</v>
      </c>
      <c r="AA127" s="409"/>
    </row>
    <row r="128" spans="1:27" s="407" customFormat="1" ht="12.75" customHeight="1">
      <c r="A128" s="401">
        <v>41701</v>
      </c>
      <c r="B128" s="408" t="s">
        <v>530</v>
      </c>
      <c r="C128" s="402">
        <f>+-VLOOKUP(A128,'BG 092023'!A:C,3,FALSE)</f>
        <v>-19495755.109999999</v>
      </c>
      <c r="D128" s="405"/>
      <c r="E128" s="405"/>
      <c r="F128" s="404">
        <v>0</v>
      </c>
      <c r="G128" s="404">
        <f t="shared" si="14"/>
        <v>-19495755.109999999</v>
      </c>
      <c r="H128" s="404">
        <f>-G128</f>
        <v>19495755.109999999</v>
      </c>
      <c r="I128" s="404">
        <v>0</v>
      </c>
      <c r="J128" s="404">
        <v>0</v>
      </c>
      <c r="K128" s="404">
        <v>0</v>
      </c>
      <c r="L128" s="404">
        <v>0</v>
      </c>
      <c r="M128" s="404">
        <v>0</v>
      </c>
      <c r="N128" s="404">
        <v>0</v>
      </c>
      <c r="O128" s="404">
        <v>0</v>
      </c>
      <c r="P128" s="404">
        <v>0</v>
      </c>
      <c r="Q128" s="404">
        <v>0</v>
      </c>
      <c r="R128" s="404">
        <v>0</v>
      </c>
      <c r="S128" s="404">
        <v>0</v>
      </c>
      <c r="T128" s="404">
        <v>0</v>
      </c>
      <c r="U128" s="404">
        <v>0</v>
      </c>
      <c r="V128" s="404">
        <v>0</v>
      </c>
      <c r="W128" s="404">
        <v>0</v>
      </c>
      <c r="X128" s="404">
        <v>0</v>
      </c>
      <c r="Y128" s="404">
        <v>0</v>
      </c>
      <c r="Z128" s="405">
        <f t="shared" si="11"/>
        <v>0</v>
      </c>
      <c r="AA128" s="409"/>
    </row>
    <row r="129" spans="1:27" s="407" customFormat="1" ht="12.75" customHeight="1">
      <c r="A129" s="401">
        <v>4170201</v>
      </c>
      <c r="B129" s="408" t="s">
        <v>531</v>
      </c>
      <c r="C129" s="402">
        <f>+-VLOOKUP(A129,'BG 092023'!A:C,3,FALSE)</f>
        <v>-13260816.58</v>
      </c>
      <c r="D129" s="405"/>
      <c r="E129" s="405">
        <f>+D130</f>
        <v>0</v>
      </c>
      <c r="F129" s="404">
        <v>0</v>
      </c>
      <c r="G129" s="404">
        <f t="shared" si="14"/>
        <v>-13260816.58</v>
      </c>
      <c r="H129" s="404">
        <v>0</v>
      </c>
      <c r="I129" s="404">
        <v>0</v>
      </c>
      <c r="J129" s="404">
        <v>0</v>
      </c>
      <c r="K129" s="404">
        <v>0</v>
      </c>
      <c r="L129" s="404">
        <v>0</v>
      </c>
      <c r="M129" s="404">
        <v>0</v>
      </c>
      <c r="N129" s="404">
        <v>0</v>
      </c>
      <c r="O129" s="404">
        <v>0</v>
      </c>
      <c r="P129" s="404">
        <v>0</v>
      </c>
      <c r="Q129" s="404">
        <v>0</v>
      </c>
      <c r="R129" s="404">
        <v>0</v>
      </c>
      <c r="S129" s="404">
        <v>0</v>
      </c>
      <c r="T129" s="404">
        <v>0</v>
      </c>
      <c r="U129" s="404">
        <v>0</v>
      </c>
      <c r="V129" s="404">
        <v>0</v>
      </c>
      <c r="W129" s="404">
        <v>0</v>
      </c>
      <c r="X129" s="404">
        <v>0</v>
      </c>
      <c r="Y129" s="404">
        <f>-G129</f>
        <v>13260816.58</v>
      </c>
      <c r="Z129" s="405">
        <f t="shared" si="11"/>
        <v>0</v>
      </c>
      <c r="AA129" s="409"/>
    </row>
    <row r="130" spans="1:27" s="407" customFormat="1" ht="12.75" customHeight="1">
      <c r="A130" s="401">
        <v>4170202</v>
      </c>
      <c r="B130" s="408" t="s">
        <v>532</v>
      </c>
      <c r="C130" s="402">
        <f>+-VLOOKUP(A130,'BG 092023'!A:C,3,FALSE)</f>
        <v>-2704</v>
      </c>
      <c r="D130" s="403"/>
      <c r="E130" s="403"/>
      <c r="F130" s="404">
        <v>0</v>
      </c>
      <c r="G130" s="404">
        <f t="shared" si="14"/>
        <v>-2704</v>
      </c>
      <c r="H130" s="404">
        <v>0</v>
      </c>
      <c r="I130" s="404">
        <v>0</v>
      </c>
      <c r="J130" s="404">
        <v>0</v>
      </c>
      <c r="K130" s="404">
        <v>0</v>
      </c>
      <c r="L130" s="404">
        <v>0</v>
      </c>
      <c r="M130" s="404">
        <v>0</v>
      </c>
      <c r="N130" s="404">
        <v>0</v>
      </c>
      <c r="O130" s="404">
        <v>0</v>
      </c>
      <c r="P130" s="404">
        <v>0</v>
      </c>
      <c r="Q130" s="404">
        <v>0</v>
      </c>
      <c r="R130" s="404">
        <v>0</v>
      </c>
      <c r="S130" s="404">
        <v>0</v>
      </c>
      <c r="T130" s="404">
        <v>0</v>
      </c>
      <c r="U130" s="404">
        <v>0</v>
      </c>
      <c r="V130" s="404">
        <v>0</v>
      </c>
      <c r="W130" s="404">
        <v>0</v>
      </c>
      <c r="X130" s="404">
        <v>0</v>
      </c>
      <c r="Y130" s="404">
        <f>-G130</f>
        <v>2704</v>
      </c>
      <c r="Z130" s="405">
        <f t="shared" si="11"/>
        <v>0</v>
      </c>
      <c r="AA130" s="406"/>
    </row>
    <row r="131" spans="1:27" s="407" customFormat="1" ht="12.75" customHeight="1">
      <c r="A131" s="401"/>
      <c r="B131" s="408"/>
      <c r="C131" s="402"/>
      <c r="D131" s="405"/>
      <c r="E131" s="405"/>
      <c r="F131" s="404">
        <v>0</v>
      </c>
      <c r="G131" s="404">
        <f t="shared" si="14"/>
        <v>0</v>
      </c>
      <c r="H131" s="404">
        <v>0</v>
      </c>
      <c r="I131" s="404">
        <v>0</v>
      </c>
      <c r="J131" s="404">
        <v>0</v>
      </c>
      <c r="K131" s="404">
        <v>0</v>
      </c>
      <c r="L131" s="404" t="s">
        <v>168</v>
      </c>
      <c r="M131" s="404">
        <v>0</v>
      </c>
      <c r="N131" s="404">
        <v>0</v>
      </c>
      <c r="O131" s="404">
        <v>0</v>
      </c>
      <c r="P131" s="404">
        <v>0</v>
      </c>
      <c r="Q131" s="404">
        <v>0</v>
      </c>
      <c r="R131" s="404">
        <v>0</v>
      </c>
      <c r="S131" s="404">
        <v>0</v>
      </c>
      <c r="T131" s="404">
        <v>0</v>
      </c>
      <c r="U131" s="404">
        <v>0</v>
      </c>
      <c r="V131" s="404">
        <v>0</v>
      </c>
      <c r="W131" s="404">
        <v>0</v>
      </c>
      <c r="X131" s="404">
        <v>0</v>
      </c>
      <c r="Y131" s="404">
        <v>0</v>
      </c>
      <c r="Z131" s="405">
        <f t="shared" si="11"/>
        <v>0</v>
      </c>
      <c r="AA131" s="409"/>
    </row>
    <row r="132" spans="1:27" s="407" customFormat="1" ht="12.75" customHeight="1">
      <c r="A132" s="401">
        <v>418</v>
      </c>
      <c r="B132" s="408" t="s">
        <v>533</v>
      </c>
      <c r="C132" s="402"/>
      <c r="D132" s="405"/>
      <c r="E132" s="405"/>
      <c r="F132" s="404">
        <v>0</v>
      </c>
      <c r="G132" s="404">
        <f t="shared" si="14"/>
        <v>0</v>
      </c>
      <c r="H132" s="404">
        <v>0</v>
      </c>
      <c r="I132" s="404">
        <v>0</v>
      </c>
      <c r="J132" s="404">
        <v>0</v>
      </c>
      <c r="K132" s="404">
        <v>0</v>
      </c>
      <c r="L132" s="404" t="s">
        <v>168</v>
      </c>
      <c r="M132" s="404">
        <v>0</v>
      </c>
      <c r="N132" s="404">
        <v>0</v>
      </c>
      <c r="O132" s="404">
        <v>0</v>
      </c>
      <c r="P132" s="404">
        <v>0</v>
      </c>
      <c r="Q132" s="404">
        <v>0</v>
      </c>
      <c r="R132" s="404">
        <v>0</v>
      </c>
      <c r="S132" s="404">
        <v>0</v>
      </c>
      <c r="T132" s="404">
        <v>0</v>
      </c>
      <c r="U132" s="404">
        <v>0</v>
      </c>
      <c r="V132" s="404">
        <v>0</v>
      </c>
      <c r="W132" s="404">
        <v>0</v>
      </c>
      <c r="X132" s="404">
        <v>0</v>
      </c>
      <c r="Y132" s="404">
        <v>0</v>
      </c>
      <c r="Z132" s="405">
        <f t="shared" ref="Z132:Z163" si="15">SUM(G132:Y132)</f>
        <v>0</v>
      </c>
      <c r="AA132" s="409"/>
    </row>
    <row r="133" spans="1:27" s="407" customFormat="1" ht="12.75" customHeight="1">
      <c r="A133" s="401">
        <v>41802</v>
      </c>
      <c r="B133" s="408" t="s">
        <v>534</v>
      </c>
      <c r="C133" s="402">
        <f>+-VLOOKUP(A133,'BG 092023'!A:C,3,FALSE)</f>
        <v>-109.61</v>
      </c>
      <c r="D133" s="405"/>
      <c r="E133" s="405"/>
      <c r="F133" s="404">
        <v>0</v>
      </c>
      <c r="G133" s="404">
        <f t="shared" si="14"/>
        <v>-109.61</v>
      </c>
      <c r="H133" s="404">
        <v>0</v>
      </c>
      <c r="I133" s="404">
        <v>0</v>
      </c>
      <c r="J133" s="404">
        <v>0</v>
      </c>
      <c r="K133" s="404">
        <v>0</v>
      </c>
      <c r="L133" s="404">
        <v>0</v>
      </c>
      <c r="M133" s="404">
        <v>0</v>
      </c>
      <c r="N133" s="404">
        <v>0</v>
      </c>
      <c r="O133" s="404">
        <v>0</v>
      </c>
      <c r="P133" s="404">
        <v>0</v>
      </c>
      <c r="Q133" s="404">
        <v>0</v>
      </c>
      <c r="R133" s="404">
        <f>-G133</f>
        <v>109.61</v>
      </c>
      <c r="S133" s="404">
        <v>0</v>
      </c>
      <c r="T133" s="404">
        <v>0</v>
      </c>
      <c r="U133" s="404">
        <v>0</v>
      </c>
      <c r="V133" s="404">
        <v>0</v>
      </c>
      <c r="W133" s="404">
        <v>0</v>
      </c>
      <c r="X133" s="404">
        <v>0</v>
      </c>
      <c r="Y133" s="404">
        <v>0</v>
      </c>
      <c r="Z133" s="405">
        <f t="shared" si="15"/>
        <v>0</v>
      </c>
      <c r="AA133" s="409"/>
    </row>
    <row r="134" spans="1:27" s="407" customFormat="1" ht="12.75" customHeight="1">
      <c r="A134" s="401"/>
      <c r="B134" s="408"/>
      <c r="C134" s="402"/>
      <c r="D134" s="405"/>
      <c r="E134" s="405">
        <f>+D136</f>
        <v>0</v>
      </c>
      <c r="F134" s="404">
        <v>0</v>
      </c>
      <c r="G134" s="404">
        <f t="shared" si="14"/>
        <v>0</v>
      </c>
      <c r="H134" s="404">
        <v>0</v>
      </c>
      <c r="I134" s="404">
        <v>0</v>
      </c>
      <c r="J134" s="404">
        <v>0</v>
      </c>
      <c r="K134" s="404">
        <v>0</v>
      </c>
      <c r="L134" s="404" t="s">
        <v>168</v>
      </c>
      <c r="M134" s="404">
        <v>0</v>
      </c>
      <c r="N134" s="404">
        <v>0</v>
      </c>
      <c r="O134" s="404">
        <v>0</v>
      </c>
      <c r="P134" s="404">
        <v>0</v>
      </c>
      <c r="Q134" s="404">
        <v>0</v>
      </c>
      <c r="R134" s="404">
        <v>0</v>
      </c>
      <c r="S134" s="404">
        <v>0</v>
      </c>
      <c r="T134" s="404">
        <v>0</v>
      </c>
      <c r="U134" s="404">
        <v>0</v>
      </c>
      <c r="V134" s="404">
        <v>0</v>
      </c>
      <c r="W134" s="404">
        <v>0</v>
      </c>
      <c r="X134" s="404">
        <v>0</v>
      </c>
      <c r="Y134" s="404">
        <v>0</v>
      </c>
      <c r="Z134" s="405">
        <f t="shared" si="15"/>
        <v>0</v>
      </c>
      <c r="AA134" s="409"/>
    </row>
    <row r="135" spans="1:27" s="407" customFormat="1" ht="12.75" customHeight="1">
      <c r="A135" s="401">
        <v>51</v>
      </c>
      <c r="B135" s="408" t="s">
        <v>535</v>
      </c>
      <c r="C135" s="402"/>
      <c r="D135" s="405"/>
      <c r="E135" s="405"/>
      <c r="F135" s="404">
        <v>0</v>
      </c>
      <c r="G135" s="404">
        <f t="shared" si="14"/>
        <v>0</v>
      </c>
      <c r="H135" s="404">
        <v>0</v>
      </c>
      <c r="I135" s="404">
        <v>0</v>
      </c>
      <c r="J135" s="404">
        <v>0</v>
      </c>
      <c r="K135" s="404">
        <v>0</v>
      </c>
      <c r="L135" s="404" t="s">
        <v>168</v>
      </c>
      <c r="M135" s="404">
        <v>0</v>
      </c>
      <c r="N135" s="404">
        <v>0</v>
      </c>
      <c r="O135" s="404">
        <v>0</v>
      </c>
      <c r="P135" s="404">
        <v>0</v>
      </c>
      <c r="Q135" s="404">
        <v>0</v>
      </c>
      <c r="R135" s="404">
        <v>0</v>
      </c>
      <c r="S135" s="404">
        <v>0</v>
      </c>
      <c r="T135" s="404">
        <v>0</v>
      </c>
      <c r="U135" s="404">
        <v>0</v>
      </c>
      <c r="V135" s="404">
        <v>0</v>
      </c>
      <c r="W135" s="404">
        <v>0</v>
      </c>
      <c r="X135" s="404">
        <v>0</v>
      </c>
      <c r="Y135" s="404">
        <v>0</v>
      </c>
      <c r="Z135" s="405">
        <f t="shared" si="15"/>
        <v>0</v>
      </c>
      <c r="AA135" s="409"/>
    </row>
    <row r="136" spans="1:27" s="407" customFormat="1" ht="12.75" customHeight="1">
      <c r="A136" s="401">
        <v>511</v>
      </c>
      <c r="B136" s="408" t="s">
        <v>536</v>
      </c>
      <c r="C136" s="402"/>
      <c r="D136" s="403"/>
      <c r="E136" s="403"/>
      <c r="F136" s="404">
        <v>0</v>
      </c>
      <c r="G136" s="404">
        <f t="shared" si="14"/>
        <v>0</v>
      </c>
      <c r="H136" s="404">
        <v>0</v>
      </c>
      <c r="I136" s="404">
        <v>0</v>
      </c>
      <c r="J136" s="404">
        <v>0</v>
      </c>
      <c r="K136" s="404">
        <v>0</v>
      </c>
      <c r="L136" s="404" t="s">
        <v>168</v>
      </c>
      <c r="M136" s="404">
        <v>0</v>
      </c>
      <c r="N136" s="404">
        <v>0</v>
      </c>
      <c r="O136" s="404">
        <v>0</v>
      </c>
      <c r="P136" s="404">
        <v>0</v>
      </c>
      <c r="Q136" s="404">
        <v>0</v>
      </c>
      <c r="R136" s="404">
        <v>0</v>
      </c>
      <c r="S136" s="404">
        <v>0</v>
      </c>
      <c r="T136" s="404">
        <v>0</v>
      </c>
      <c r="U136" s="404">
        <v>0</v>
      </c>
      <c r="V136" s="404">
        <v>0</v>
      </c>
      <c r="W136" s="404">
        <v>0</v>
      </c>
      <c r="X136" s="404">
        <v>0</v>
      </c>
      <c r="Y136" s="404">
        <v>0</v>
      </c>
      <c r="Z136" s="405">
        <f t="shared" si="15"/>
        <v>0</v>
      </c>
      <c r="AA136" s="406"/>
    </row>
    <row r="137" spans="1:27" s="407" customFormat="1" ht="12.75" customHeight="1">
      <c r="A137" s="401">
        <v>5111</v>
      </c>
      <c r="B137" s="408" t="s">
        <v>537</v>
      </c>
      <c r="C137" s="402"/>
      <c r="D137" s="405"/>
      <c r="E137" s="405"/>
      <c r="F137" s="404">
        <v>0</v>
      </c>
      <c r="G137" s="404">
        <f t="shared" si="14"/>
        <v>0</v>
      </c>
      <c r="H137" s="404">
        <v>0</v>
      </c>
      <c r="I137" s="404">
        <v>0</v>
      </c>
      <c r="J137" s="404">
        <v>0</v>
      </c>
      <c r="K137" s="404">
        <v>0</v>
      </c>
      <c r="L137" s="404" t="s">
        <v>168</v>
      </c>
      <c r="M137" s="404">
        <v>0</v>
      </c>
      <c r="N137" s="404">
        <v>0</v>
      </c>
      <c r="O137" s="404">
        <v>0</v>
      </c>
      <c r="P137" s="404">
        <v>0</v>
      </c>
      <c r="Q137" s="404">
        <v>0</v>
      </c>
      <c r="R137" s="404">
        <v>0</v>
      </c>
      <c r="S137" s="404">
        <v>0</v>
      </c>
      <c r="T137" s="404">
        <v>0</v>
      </c>
      <c r="U137" s="404">
        <v>0</v>
      </c>
      <c r="V137" s="404">
        <v>0</v>
      </c>
      <c r="W137" s="404">
        <v>0</v>
      </c>
      <c r="X137" s="404">
        <v>0</v>
      </c>
      <c r="Y137" s="404">
        <v>0</v>
      </c>
      <c r="Z137" s="405">
        <f t="shared" si="15"/>
        <v>0</v>
      </c>
      <c r="AA137" s="409"/>
    </row>
    <row r="138" spans="1:27" s="407" customFormat="1" ht="12.75" customHeight="1">
      <c r="A138" s="401">
        <v>51111</v>
      </c>
      <c r="B138" s="408" t="s">
        <v>538</v>
      </c>
      <c r="C138" s="402"/>
      <c r="D138" s="405"/>
      <c r="E138" s="405"/>
      <c r="F138" s="404">
        <v>0</v>
      </c>
      <c r="G138" s="404">
        <f t="shared" si="14"/>
        <v>0</v>
      </c>
      <c r="H138" s="404">
        <v>0</v>
      </c>
      <c r="I138" s="404">
        <v>0</v>
      </c>
      <c r="J138" s="404">
        <v>0</v>
      </c>
      <c r="K138" s="404">
        <v>0</v>
      </c>
      <c r="L138" s="404" t="s">
        <v>168</v>
      </c>
      <c r="M138" s="404">
        <v>0</v>
      </c>
      <c r="N138" s="404">
        <v>0</v>
      </c>
      <c r="O138" s="404">
        <v>0</v>
      </c>
      <c r="P138" s="404">
        <v>0</v>
      </c>
      <c r="Q138" s="404">
        <v>0</v>
      </c>
      <c r="R138" s="404">
        <v>0</v>
      </c>
      <c r="S138" s="404">
        <v>0</v>
      </c>
      <c r="T138" s="404">
        <v>0</v>
      </c>
      <c r="U138" s="404">
        <v>0</v>
      </c>
      <c r="V138" s="404">
        <v>0</v>
      </c>
      <c r="W138" s="404">
        <v>0</v>
      </c>
      <c r="X138" s="404">
        <v>0</v>
      </c>
      <c r="Y138" s="404">
        <v>0</v>
      </c>
      <c r="Z138" s="405">
        <f t="shared" si="15"/>
        <v>0</v>
      </c>
      <c r="AA138" s="409"/>
    </row>
    <row r="139" spans="1:27" s="407" customFormat="1" ht="12.75" customHeight="1">
      <c r="A139" s="401">
        <v>5111102</v>
      </c>
      <c r="B139" s="408" t="s">
        <v>539</v>
      </c>
      <c r="C139" s="402">
        <f>+-VLOOKUP(A139,'BG 092023'!A:C,3,FALSE)</f>
        <v>96555.27</v>
      </c>
      <c r="D139" s="405"/>
      <c r="E139" s="405"/>
      <c r="F139" s="404">
        <v>0</v>
      </c>
      <c r="G139" s="404">
        <f t="shared" si="14"/>
        <v>96555.27</v>
      </c>
      <c r="H139" s="404">
        <v>0</v>
      </c>
      <c r="I139" s="404">
        <v>0</v>
      </c>
      <c r="J139" s="404">
        <v>0</v>
      </c>
      <c r="K139" s="404">
        <v>0</v>
      </c>
      <c r="L139" s="404">
        <f>-G139</f>
        <v>-96555.27</v>
      </c>
      <c r="M139" s="404">
        <v>0</v>
      </c>
      <c r="N139" s="404">
        <v>0</v>
      </c>
      <c r="O139" s="404">
        <v>0</v>
      </c>
      <c r="P139" s="404">
        <v>0</v>
      </c>
      <c r="Q139" s="404">
        <v>0</v>
      </c>
      <c r="R139" s="404">
        <v>0</v>
      </c>
      <c r="S139" s="404">
        <v>0</v>
      </c>
      <c r="T139" s="404">
        <v>0</v>
      </c>
      <c r="U139" s="404">
        <v>0</v>
      </c>
      <c r="V139" s="404">
        <v>0</v>
      </c>
      <c r="W139" s="404">
        <v>0</v>
      </c>
      <c r="X139" s="404">
        <v>0</v>
      </c>
      <c r="Y139" s="404">
        <v>0</v>
      </c>
      <c r="Z139" s="405">
        <f t="shared" si="15"/>
        <v>0</v>
      </c>
      <c r="AA139" s="409"/>
    </row>
    <row r="140" spans="1:27" s="407" customFormat="1" ht="12.75" customHeight="1">
      <c r="A140" s="401">
        <v>51112</v>
      </c>
      <c r="B140" s="408" t="s">
        <v>540</v>
      </c>
      <c r="C140" s="402"/>
      <c r="D140" s="405"/>
      <c r="E140" s="405">
        <f>+D141</f>
        <v>0</v>
      </c>
      <c r="F140" s="404">
        <v>0</v>
      </c>
      <c r="G140" s="404">
        <f t="shared" si="14"/>
        <v>0</v>
      </c>
      <c r="H140" s="404">
        <v>0</v>
      </c>
      <c r="I140" s="404">
        <v>0</v>
      </c>
      <c r="J140" s="404">
        <v>0</v>
      </c>
      <c r="K140" s="404">
        <v>0</v>
      </c>
      <c r="L140" s="404" t="s">
        <v>168</v>
      </c>
      <c r="M140" s="404">
        <v>0</v>
      </c>
      <c r="N140" s="404">
        <v>0</v>
      </c>
      <c r="O140" s="404">
        <v>0</v>
      </c>
      <c r="P140" s="404">
        <v>0</v>
      </c>
      <c r="Q140" s="404">
        <v>0</v>
      </c>
      <c r="R140" s="404">
        <v>0</v>
      </c>
      <c r="S140" s="404">
        <v>0</v>
      </c>
      <c r="T140" s="404">
        <v>0</v>
      </c>
      <c r="U140" s="404">
        <v>0</v>
      </c>
      <c r="V140" s="404">
        <v>0</v>
      </c>
      <c r="W140" s="404">
        <v>0</v>
      </c>
      <c r="X140" s="404">
        <v>0</v>
      </c>
      <c r="Y140" s="404">
        <v>0</v>
      </c>
      <c r="Z140" s="405">
        <f t="shared" si="15"/>
        <v>0</v>
      </c>
      <c r="AA140" s="409"/>
    </row>
    <row r="141" spans="1:27" s="407" customFormat="1" ht="12.75" customHeight="1">
      <c r="A141" s="401">
        <v>511120101</v>
      </c>
      <c r="B141" s="408" t="s">
        <v>541</v>
      </c>
      <c r="C141" s="402">
        <f>+-VLOOKUP(A141,'BG 092023'!A:C,3,FALSE)</f>
        <v>3639706</v>
      </c>
      <c r="D141" s="403"/>
      <c r="E141" s="403"/>
      <c r="F141" s="404">
        <v>0</v>
      </c>
      <c r="G141" s="404">
        <f t="shared" si="14"/>
        <v>3639706</v>
      </c>
      <c r="H141" s="404">
        <v>0</v>
      </c>
      <c r="I141" s="404">
        <v>0</v>
      </c>
      <c r="J141" s="404">
        <v>0</v>
      </c>
      <c r="K141" s="404">
        <v>0</v>
      </c>
      <c r="L141" s="404">
        <f t="shared" ref="L141:L142" si="16">-G141</f>
        <v>-3639706</v>
      </c>
      <c r="M141" s="404">
        <v>0</v>
      </c>
      <c r="N141" s="404">
        <v>0</v>
      </c>
      <c r="O141" s="404">
        <v>0</v>
      </c>
      <c r="P141" s="404">
        <v>0</v>
      </c>
      <c r="Q141" s="404">
        <v>0</v>
      </c>
      <c r="R141" s="404">
        <v>0</v>
      </c>
      <c r="S141" s="404">
        <v>0</v>
      </c>
      <c r="T141" s="404">
        <v>0</v>
      </c>
      <c r="U141" s="404">
        <v>0</v>
      </c>
      <c r="V141" s="404">
        <v>0</v>
      </c>
      <c r="W141" s="404">
        <v>0</v>
      </c>
      <c r="X141" s="404">
        <v>0</v>
      </c>
      <c r="Y141" s="404">
        <v>0</v>
      </c>
      <c r="Z141" s="405">
        <f t="shared" si="15"/>
        <v>0</v>
      </c>
      <c r="AA141" s="406"/>
    </row>
    <row r="142" spans="1:27" s="407" customFormat="1" ht="12.75" customHeight="1">
      <c r="A142" s="401">
        <v>511120102</v>
      </c>
      <c r="B142" s="408" t="s">
        <v>542</v>
      </c>
      <c r="C142" s="402">
        <f>+-VLOOKUP(A142,'BG 092023'!A:C,3,FALSE)</f>
        <v>8726594.9900000002</v>
      </c>
      <c r="D142" s="405"/>
      <c r="E142" s="405"/>
      <c r="F142" s="404">
        <v>0</v>
      </c>
      <c r="G142" s="404">
        <f t="shared" si="14"/>
        <v>8726594.9900000002</v>
      </c>
      <c r="H142" s="404">
        <v>0</v>
      </c>
      <c r="I142" s="404">
        <v>0</v>
      </c>
      <c r="J142" s="404">
        <v>0</v>
      </c>
      <c r="K142" s="404">
        <v>0</v>
      </c>
      <c r="L142" s="404">
        <f t="shared" si="16"/>
        <v>-8726594.9900000002</v>
      </c>
      <c r="M142" s="404">
        <v>0</v>
      </c>
      <c r="N142" s="404">
        <v>0</v>
      </c>
      <c r="O142" s="404">
        <v>0</v>
      </c>
      <c r="P142" s="404">
        <v>0</v>
      </c>
      <c r="Q142" s="404">
        <v>0</v>
      </c>
      <c r="R142" s="404">
        <v>0</v>
      </c>
      <c r="S142" s="404">
        <v>0</v>
      </c>
      <c r="T142" s="404">
        <v>0</v>
      </c>
      <c r="U142" s="404">
        <v>0</v>
      </c>
      <c r="V142" s="404">
        <v>0</v>
      </c>
      <c r="W142" s="404">
        <v>0</v>
      </c>
      <c r="X142" s="404">
        <v>0</v>
      </c>
      <c r="Y142" s="404">
        <v>0</v>
      </c>
      <c r="Z142" s="405">
        <f t="shared" si="15"/>
        <v>0</v>
      </c>
      <c r="AA142" s="409"/>
    </row>
    <row r="143" spans="1:27" s="407" customFormat="1" ht="12.75" customHeight="1">
      <c r="A143" s="401">
        <v>5111202</v>
      </c>
      <c r="B143" s="408" t="s">
        <v>543</v>
      </c>
      <c r="C143" s="402"/>
      <c r="D143" s="405"/>
      <c r="E143" s="405"/>
      <c r="F143" s="404">
        <v>0</v>
      </c>
      <c r="G143" s="404">
        <f t="shared" si="14"/>
        <v>0</v>
      </c>
      <c r="H143" s="404">
        <v>0</v>
      </c>
      <c r="I143" s="404">
        <v>0</v>
      </c>
      <c r="J143" s="404">
        <v>0</v>
      </c>
      <c r="K143" s="404">
        <v>0</v>
      </c>
      <c r="L143" s="404" t="s">
        <v>168</v>
      </c>
      <c r="M143" s="404">
        <v>0</v>
      </c>
      <c r="N143" s="404">
        <v>0</v>
      </c>
      <c r="O143" s="404">
        <v>0</v>
      </c>
      <c r="P143" s="404">
        <v>0</v>
      </c>
      <c r="Q143" s="404">
        <v>0</v>
      </c>
      <c r="R143" s="404">
        <v>0</v>
      </c>
      <c r="S143" s="404">
        <v>0</v>
      </c>
      <c r="T143" s="404">
        <v>0</v>
      </c>
      <c r="U143" s="404">
        <v>0</v>
      </c>
      <c r="V143" s="404">
        <v>0</v>
      </c>
      <c r="W143" s="404">
        <v>0</v>
      </c>
      <c r="X143" s="404">
        <v>0</v>
      </c>
      <c r="Y143" s="404">
        <v>0</v>
      </c>
      <c r="Z143" s="405">
        <f t="shared" si="15"/>
        <v>0</v>
      </c>
      <c r="AA143" s="409"/>
    </row>
    <row r="144" spans="1:27" s="407" customFormat="1" ht="12.75" customHeight="1">
      <c r="A144" s="401">
        <v>511120201</v>
      </c>
      <c r="B144" s="408" t="s">
        <v>544</v>
      </c>
      <c r="C144" s="402">
        <f>+-VLOOKUP(A144,'BG 092023'!A:C,3,FALSE)</f>
        <v>600702</v>
      </c>
      <c r="D144" s="405"/>
      <c r="E144" s="405"/>
      <c r="F144" s="404">
        <v>0</v>
      </c>
      <c r="G144" s="404">
        <f t="shared" si="14"/>
        <v>600702</v>
      </c>
      <c r="H144" s="404">
        <v>0</v>
      </c>
      <c r="I144" s="404">
        <v>0</v>
      </c>
      <c r="J144" s="404">
        <v>0</v>
      </c>
      <c r="K144" s="404">
        <v>0</v>
      </c>
      <c r="L144" s="404">
        <f t="shared" ref="L144:L145" si="17">-G144</f>
        <v>-600702</v>
      </c>
      <c r="M144" s="404">
        <v>0</v>
      </c>
      <c r="N144" s="404">
        <v>0</v>
      </c>
      <c r="O144" s="404">
        <v>0</v>
      </c>
      <c r="P144" s="404">
        <v>0</v>
      </c>
      <c r="Q144" s="404">
        <v>0</v>
      </c>
      <c r="R144" s="404">
        <v>0</v>
      </c>
      <c r="S144" s="404">
        <v>0</v>
      </c>
      <c r="T144" s="404">
        <v>0</v>
      </c>
      <c r="U144" s="404">
        <v>0</v>
      </c>
      <c r="V144" s="404">
        <v>0</v>
      </c>
      <c r="W144" s="404">
        <v>0</v>
      </c>
      <c r="X144" s="404">
        <v>0</v>
      </c>
      <c r="Y144" s="404">
        <v>0</v>
      </c>
      <c r="Z144" s="405">
        <f t="shared" si="15"/>
        <v>0</v>
      </c>
      <c r="AA144" s="409"/>
    </row>
    <row r="145" spans="1:27" s="407" customFormat="1" ht="12.75" customHeight="1">
      <c r="A145" s="401">
        <v>511120202</v>
      </c>
      <c r="B145" s="408" t="s">
        <v>545</v>
      </c>
      <c r="C145" s="402">
        <f>+-VLOOKUP(A145,'BG 092023'!A:C,3,FALSE)</f>
        <v>88714.7</v>
      </c>
      <c r="D145" s="405"/>
      <c r="E145" s="405"/>
      <c r="F145" s="404">
        <v>0</v>
      </c>
      <c r="G145" s="404">
        <f t="shared" si="14"/>
        <v>88714.7</v>
      </c>
      <c r="H145" s="404">
        <v>0</v>
      </c>
      <c r="I145" s="404">
        <v>0</v>
      </c>
      <c r="J145" s="404">
        <v>0</v>
      </c>
      <c r="K145" s="404">
        <v>0</v>
      </c>
      <c r="L145" s="404">
        <f t="shared" si="17"/>
        <v>-88714.7</v>
      </c>
      <c r="M145" s="404">
        <v>0</v>
      </c>
      <c r="N145" s="404">
        <v>0</v>
      </c>
      <c r="O145" s="404">
        <v>0</v>
      </c>
      <c r="P145" s="404">
        <v>0</v>
      </c>
      <c r="Q145" s="404">
        <v>0</v>
      </c>
      <c r="R145" s="404">
        <v>0</v>
      </c>
      <c r="S145" s="404">
        <v>0</v>
      </c>
      <c r="T145" s="404">
        <v>0</v>
      </c>
      <c r="U145" s="404">
        <v>0</v>
      </c>
      <c r="V145" s="404">
        <v>0</v>
      </c>
      <c r="W145" s="404">
        <v>0</v>
      </c>
      <c r="X145" s="404">
        <v>0</v>
      </c>
      <c r="Y145" s="404">
        <v>0</v>
      </c>
      <c r="Z145" s="405">
        <f t="shared" si="15"/>
        <v>0</v>
      </c>
      <c r="AA145" s="409"/>
    </row>
    <row r="146" spans="1:27" s="407" customFormat="1" ht="12.75" customHeight="1">
      <c r="A146" s="401">
        <v>5111301</v>
      </c>
      <c r="B146" s="408" t="s">
        <v>546</v>
      </c>
      <c r="C146" s="402"/>
      <c r="D146" s="405"/>
      <c r="E146" s="405">
        <f>+D148</f>
        <v>0</v>
      </c>
      <c r="F146" s="404">
        <v>0</v>
      </c>
      <c r="G146" s="404">
        <f t="shared" si="14"/>
        <v>0</v>
      </c>
      <c r="H146" s="404">
        <v>0</v>
      </c>
      <c r="I146" s="404">
        <v>0</v>
      </c>
      <c r="J146" s="404">
        <v>0</v>
      </c>
      <c r="K146" s="404">
        <v>0</v>
      </c>
      <c r="L146" s="404" t="s">
        <v>168</v>
      </c>
      <c r="M146" s="404">
        <v>0</v>
      </c>
      <c r="N146" s="404">
        <v>0</v>
      </c>
      <c r="O146" s="404">
        <v>0</v>
      </c>
      <c r="P146" s="404">
        <v>0</v>
      </c>
      <c r="Q146" s="404">
        <v>0</v>
      </c>
      <c r="R146" s="404">
        <v>0</v>
      </c>
      <c r="S146" s="404">
        <v>0</v>
      </c>
      <c r="T146" s="404">
        <v>0</v>
      </c>
      <c r="U146" s="404">
        <v>0</v>
      </c>
      <c r="V146" s="404">
        <v>0</v>
      </c>
      <c r="W146" s="404">
        <v>0</v>
      </c>
      <c r="X146" s="404">
        <v>0</v>
      </c>
      <c r="Y146" s="404">
        <v>0</v>
      </c>
      <c r="Z146" s="405">
        <f t="shared" si="15"/>
        <v>0</v>
      </c>
      <c r="AA146" s="409"/>
    </row>
    <row r="147" spans="1:27" s="407" customFormat="1" ht="12.75" customHeight="1">
      <c r="A147" s="401">
        <v>511130101</v>
      </c>
      <c r="B147" s="408" t="s">
        <v>547</v>
      </c>
      <c r="C147" s="402"/>
      <c r="D147" s="405"/>
      <c r="E147" s="405"/>
      <c r="F147" s="404">
        <v>0</v>
      </c>
      <c r="G147" s="404">
        <f t="shared" si="14"/>
        <v>0</v>
      </c>
      <c r="H147" s="404">
        <v>0</v>
      </c>
      <c r="I147" s="404">
        <v>0</v>
      </c>
      <c r="J147" s="404">
        <v>0</v>
      </c>
      <c r="K147" s="404">
        <v>0</v>
      </c>
      <c r="L147" s="404" t="s">
        <v>168</v>
      </c>
      <c r="M147" s="404">
        <v>0</v>
      </c>
      <c r="N147" s="404">
        <v>0</v>
      </c>
      <c r="O147" s="404">
        <v>0</v>
      </c>
      <c r="P147" s="404">
        <v>0</v>
      </c>
      <c r="Q147" s="404">
        <v>0</v>
      </c>
      <c r="R147" s="404">
        <v>0</v>
      </c>
      <c r="S147" s="404">
        <v>0</v>
      </c>
      <c r="T147" s="404">
        <v>0</v>
      </c>
      <c r="U147" s="404">
        <v>0</v>
      </c>
      <c r="V147" s="404">
        <v>0</v>
      </c>
      <c r="W147" s="404">
        <v>0</v>
      </c>
      <c r="X147" s="404">
        <v>0</v>
      </c>
      <c r="Y147" s="404">
        <v>0</v>
      </c>
      <c r="Z147" s="405">
        <f t="shared" si="15"/>
        <v>0</v>
      </c>
      <c r="AA147" s="409"/>
    </row>
    <row r="148" spans="1:27" s="407" customFormat="1" ht="12.75" customHeight="1">
      <c r="A148" s="401">
        <v>51113010102</v>
      </c>
      <c r="B148" s="408" t="s">
        <v>548</v>
      </c>
      <c r="C148" s="402">
        <f>+-VLOOKUP(A148,'BG 092023'!A:C,3,FALSE)</f>
        <v>900261.48</v>
      </c>
      <c r="D148" s="403"/>
      <c r="E148" s="403"/>
      <c r="F148" s="404">
        <v>0</v>
      </c>
      <c r="G148" s="404">
        <f t="shared" si="14"/>
        <v>900261.48</v>
      </c>
      <c r="H148" s="404">
        <v>0</v>
      </c>
      <c r="I148" s="404">
        <v>0</v>
      </c>
      <c r="J148" s="404">
        <v>0</v>
      </c>
      <c r="K148" s="404">
        <v>0</v>
      </c>
      <c r="L148" s="404">
        <v>0</v>
      </c>
      <c r="M148" s="404">
        <v>0</v>
      </c>
      <c r="N148" s="404">
        <v>0</v>
      </c>
      <c r="O148" s="404">
        <v>0</v>
      </c>
      <c r="P148" s="404">
        <v>0</v>
      </c>
      <c r="Q148" s="404">
        <v>0</v>
      </c>
      <c r="R148" s="404">
        <v>0</v>
      </c>
      <c r="S148" s="404">
        <v>0</v>
      </c>
      <c r="T148" s="404">
        <v>0</v>
      </c>
      <c r="U148" s="404">
        <v>0</v>
      </c>
      <c r="V148" s="404">
        <f t="shared" ref="V148:V149" si="18">-G148</f>
        <v>-900261.48</v>
      </c>
      <c r="W148" s="404">
        <v>0</v>
      </c>
      <c r="X148" s="404">
        <v>0</v>
      </c>
      <c r="Y148" s="404">
        <v>0</v>
      </c>
      <c r="Z148" s="405">
        <f t="shared" si="15"/>
        <v>0</v>
      </c>
      <c r="AA148" s="406"/>
    </row>
    <row r="149" spans="1:27" s="407" customFormat="1" ht="12.75" customHeight="1">
      <c r="A149" s="401">
        <v>51113010105</v>
      </c>
      <c r="B149" s="408" t="s">
        <v>549</v>
      </c>
      <c r="C149" s="402">
        <f>+-VLOOKUP(A149,'BG 092023'!A:C,3,FALSE)</f>
        <v>43887286</v>
      </c>
      <c r="D149" s="405"/>
      <c r="E149" s="405"/>
      <c r="F149" s="404">
        <v>0</v>
      </c>
      <c r="G149" s="404">
        <f t="shared" si="14"/>
        <v>43887286</v>
      </c>
      <c r="H149" s="404">
        <v>0</v>
      </c>
      <c r="I149" s="404">
        <v>0</v>
      </c>
      <c r="J149" s="404">
        <v>0</v>
      </c>
      <c r="K149" s="404">
        <v>0</v>
      </c>
      <c r="L149" s="404">
        <v>0</v>
      </c>
      <c r="M149" s="404">
        <v>0</v>
      </c>
      <c r="N149" s="404">
        <v>0</v>
      </c>
      <c r="O149" s="404">
        <v>0</v>
      </c>
      <c r="P149" s="404">
        <v>0</v>
      </c>
      <c r="Q149" s="404">
        <v>0</v>
      </c>
      <c r="R149" s="404">
        <v>0</v>
      </c>
      <c r="S149" s="404">
        <v>0</v>
      </c>
      <c r="T149" s="404">
        <v>0</v>
      </c>
      <c r="U149" s="404">
        <v>0</v>
      </c>
      <c r="V149" s="404">
        <f t="shared" si="18"/>
        <v>-43887286</v>
      </c>
      <c r="W149" s="404">
        <v>0</v>
      </c>
      <c r="X149" s="404">
        <v>0</v>
      </c>
      <c r="Y149" s="404">
        <v>0</v>
      </c>
      <c r="Z149" s="405">
        <f t="shared" si="15"/>
        <v>0</v>
      </c>
      <c r="AA149" s="409"/>
    </row>
    <row r="150" spans="1:27" s="407" customFormat="1" ht="12.75" customHeight="1">
      <c r="A150" s="401">
        <v>511130102</v>
      </c>
      <c r="B150" s="408" t="s">
        <v>550</v>
      </c>
      <c r="C150" s="402"/>
      <c r="D150" s="405"/>
      <c r="E150" s="405"/>
      <c r="F150" s="404">
        <v>0</v>
      </c>
      <c r="G150" s="404">
        <f t="shared" si="14"/>
        <v>0</v>
      </c>
      <c r="H150" s="404">
        <v>0</v>
      </c>
      <c r="I150" s="404">
        <v>0</v>
      </c>
      <c r="J150" s="404">
        <v>0</v>
      </c>
      <c r="K150" s="404">
        <v>0</v>
      </c>
      <c r="L150" s="404" t="s">
        <v>168</v>
      </c>
      <c r="M150" s="404">
        <v>0</v>
      </c>
      <c r="N150" s="404">
        <v>0</v>
      </c>
      <c r="O150" s="404">
        <v>0</v>
      </c>
      <c r="P150" s="404">
        <v>0</v>
      </c>
      <c r="Q150" s="404">
        <v>0</v>
      </c>
      <c r="R150" s="404">
        <v>0</v>
      </c>
      <c r="S150" s="404">
        <v>0</v>
      </c>
      <c r="T150" s="404">
        <v>0</v>
      </c>
      <c r="U150" s="404">
        <v>0</v>
      </c>
      <c r="V150" s="404">
        <v>0</v>
      </c>
      <c r="W150" s="404">
        <v>0</v>
      </c>
      <c r="X150" s="404">
        <v>0</v>
      </c>
      <c r="Y150" s="404">
        <v>0</v>
      </c>
      <c r="Z150" s="405">
        <f t="shared" si="15"/>
        <v>0</v>
      </c>
      <c r="AA150" s="409"/>
    </row>
    <row r="151" spans="1:27" s="407" customFormat="1" ht="12.75" customHeight="1">
      <c r="A151" s="401">
        <v>51113010201</v>
      </c>
      <c r="B151" s="408" t="s">
        <v>551</v>
      </c>
      <c r="C151" s="402">
        <f>+-VLOOKUP(A151,'BG 092023'!A:C,3,FALSE)</f>
        <v>57694</v>
      </c>
      <c r="D151" s="405"/>
      <c r="E151" s="405"/>
      <c r="F151" s="404">
        <v>0</v>
      </c>
      <c r="G151" s="404">
        <f t="shared" si="14"/>
        <v>57694</v>
      </c>
      <c r="H151" s="404">
        <v>0</v>
      </c>
      <c r="I151" s="404">
        <v>0</v>
      </c>
      <c r="J151" s="404">
        <v>0</v>
      </c>
      <c r="K151" s="404">
        <v>0</v>
      </c>
      <c r="L151" s="404">
        <v>0</v>
      </c>
      <c r="M151" s="404">
        <v>0</v>
      </c>
      <c r="N151" s="404">
        <v>0</v>
      </c>
      <c r="O151" s="404">
        <v>0</v>
      </c>
      <c r="P151" s="404">
        <v>0</v>
      </c>
      <c r="Q151" s="404">
        <v>0</v>
      </c>
      <c r="R151" s="404">
        <f>-G151</f>
        <v>-57694</v>
      </c>
      <c r="S151" s="404">
        <v>0</v>
      </c>
      <c r="T151" s="404">
        <v>0</v>
      </c>
      <c r="U151" s="404">
        <v>0</v>
      </c>
      <c r="V151" s="404">
        <v>0</v>
      </c>
      <c r="W151" s="404">
        <v>0</v>
      </c>
      <c r="X151" s="404">
        <v>0</v>
      </c>
      <c r="Y151" s="404">
        <v>0</v>
      </c>
      <c r="Z151" s="405">
        <f t="shared" si="15"/>
        <v>0</v>
      </c>
      <c r="AA151" s="409"/>
    </row>
    <row r="152" spans="1:27" s="407" customFormat="1" ht="12.75" customHeight="1">
      <c r="A152" s="401">
        <v>51113010205</v>
      </c>
      <c r="B152" s="408" t="s">
        <v>552</v>
      </c>
      <c r="C152" s="402">
        <f>+-VLOOKUP(A152,'BG 092023'!A:C,3,FALSE)</f>
        <v>414266</v>
      </c>
      <c r="D152" s="405"/>
      <c r="E152" s="405"/>
      <c r="F152" s="404">
        <v>0</v>
      </c>
      <c r="G152" s="404">
        <f t="shared" si="14"/>
        <v>414266</v>
      </c>
      <c r="H152" s="404">
        <v>0</v>
      </c>
      <c r="I152" s="404">
        <v>0</v>
      </c>
      <c r="J152" s="404">
        <v>0</v>
      </c>
      <c r="K152" s="404">
        <v>0</v>
      </c>
      <c r="L152" s="404">
        <v>0</v>
      </c>
      <c r="M152" s="404">
        <v>0</v>
      </c>
      <c r="N152" s="404">
        <v>0</v>
      </c>
      <c r="O152" s="404">
        <v>0</v>
      </c>
      <c r="P152" s="404">
        <v>0</v>
      </c>
      <c r="Q152" s="404">
        <v>0</v>
      </c>
      <c r="R152" s="404">
        <f t="shared" ref="R152:R154" si="19">-G152</f>
        <v>-414266</v>
      </c>
      <c r="S152" s="404">
        <v>0</v>
      </c>
      <c r="T152" s="404">
        <v>0</v>
      </c>
      <c r="U152" s="404">
        <v>0</v>
      </c>
      <c r="V152" s="404">
        <v>0</v>
      </c>
      <c r="W152" s="404">
        <v>0</v>
      </c>
      <c r="X152" s="404">
        <v>0</v>
      </c>
      <c r="Y152" s="404">
        <v>0</v>
      </c>
      <c r="Z152" s="405">
        <f t="shared" si="15"/>
        <v>0</v>
      </c>
      <c r="AA152" s="409"/>
    </row>
    <row r="153" spans="1:27" s="407" customFormat="1" ht="12.75" customHeight="1">
      <c r="A153" s="401">
        <v>51113010206</v>
      </c>
      <c r="B153" s="408" t="s">
        <v>553</v>
      </c>
      <c r="C153" s="402">
        <f>+-VLOOKUP(A153,'BG 092023'!A:C,3,FALSE)</f>
        <v>25742.38</v>
      </c>
      <c r="D153" s="405"/>
      <c r="E153" s="405">
        <f>+D155</f>
        <v>0</v>
      </c>
      <c r="F153" s="404">
        <v>0</v>
      </c>
      <c r="G153" s="404">
        <f t="shared" si="14"/>
        <v>25742.38</v>
      </c>
      <c r="H153" s="404">
        <v>0</v>
      </c>
      <c r="I153" s="404">
        <v>0</v>
      </c>
      <c r="J153" s="404">
        <v>0</v>
      </c>
      <c r="K153" s="404">
        <v>0</v>
      </c>
      <c r="L153" s="404">
        <v>0</v>
      </c>
      <c r="M153" s="404">
        <v>0</v>
      </c>
      <c r="N153" s="404">
        <v>0</v>
      </c>
      <c r="O153" s="404">
        <v>0</v>
      </c>
      <c r="P153" s="404">
        <v>0</v>
      </c>
      <c r="Q153" s="404">
        <v>0</v>
      </c>
      <c r="R153" s="404">
        <f t="shared" si="19"/>
        <v>-25742.38</v>
      </c>
      <c r="S153" s="404">
        <v>0</v>
      </c>
      <c r="T153" s="404">
        <v>0</v>
      </c>
      <c r="U153" s="404">
        <v>0</v>
      </c>
      <c r="V153" s="404">
        <v>0</v>
      </c>
      <c r="W153" s="404">
        <v>0</v>
      </c>
      <c r="X153" s="404">
        <v>0</v>
      </c>
      <c r="Y153" s="404">
        <v>0</v>
      </c>
      <c r="Z153" s="405">
        <f t="shared" si="15"/>
        <v>0</v>
      </c>
      <c r="AA153" s="409"/>
    </row>
    <row r="154" spans="1:27" s="407" customFormat="1" ht="12.75" customHeight="1">
      <c r="A154" s="401">
        <v>51113010207</v>
      </c>
      <c r="B154" s="408" t="s">
        <v>554</v>
      </c>
      <c r="C154" s="402">
        <f>+-VLOOKUP(A154,'BG 092023'!A:C,3,FALSE)</f>
        <v>859713</v>
      </c>
      <c r="D154" s="405"/>
      <c r="E154" s="405"/>
      <c r="F154" s="404">
        <v>0</v>
      </c>
      <c r="G154" s="404">
        <f t="shared" si="14"/>
        <v>859713</v>
      </c>
      <c r="H154" s="404">
        <v>0</v>
      </c>
      <c r="I154" s="404">
        <v>0</v>
      </c>
      <c r="J154" s="404">
        <v>0</v>
      </c>
      <c r="K154" s="404">
        <v>0</v>
      </c>
      <c r="L154" s="404">
        <v>0</v>
      </c>
      <c r="M154" s="404">
        <v>0</v>
      </c>
      <c r="N154" s="404">
        <v>0</v>
      </c>
      <c r="O154" s="404">
        <v>0</v>
      </c>
      <c r="P154" s="404">
        <v>0</v>
      </c>
      <c r="Q154" s="404">
        <v>0</v>
      </c>
      <c r="R154" s="404">
        <f t="shared" si="19"/>
        <v>-859713</v>
      </c>
      <c r="S154" s="404">
        <v>0</v>
      </c>
      <c r="T154" s="404">
        <v>0</v>
      </c>
      <c r="U154" s="404">
        <v>0</v>
      </c>
      <c r="V154" s="404">
        <v>0</v>
      </c>
      <c r="W154" s="404">
        <v>0</v>
      </c>
      <c r="X154" s="404">
        <v>0</v>
      </c>
      <c r="Y154" s="404">
        <v>0</v>
      </c>
      <c r="Z154" s="405">
        <f t="shared" si="15"/>
        <v>0</v>
      </c>
      <c r="AA154" s="409"/>
    </row>
    <row r="155" spans="1:27" s="407" customFormat="1" ht="12.75" customHeight="1">
      <c r="A155" s="401">
        <v>51114</v>
      </c>
      <c r="B155" s="408" t="s">
        <v>555</v>
      </c>
      <c r="C155" s="402"/>
      <c r="D155" s="403"/>
      <c r="E155" s="403"/>
      <c r="F155" s="404">
        <v>0</v>
      </c>
      <c r="G155" s="404">
        <f t="shared" si="14"/>
        <v>0</v>
      </c>
      <c r="H155" s="404">
        <v>0</v>
      </c>
      <c r="I155" s="404">
        <v>0</v>
      </c>
      <c r="J155" s="404">
        <v>0</v>
      </c>
      <c r="K155" s="404">
        <v>0</v>
      </c>
      <c r="L155" s="404" t="s">
        <v>168</v>
      </c>
      <c r="M155" s="404">
        <v>0</v>
      </c>
      <c r="N155" s="404">
        <v>0</v>
      </c>
      <c r="O155" s="404">
        <v>0</v>
      </c>
      <c r="P155" s="404">
        <v>0</v>
      </c>
      <c r="Q155" s="404">
        <v>0</v>
      </c>
      <c r="R155" s="404">
        <v>0</v>
      </c>
      <c r="S155" s="404">
        <v>0</v>
      </c>
      <c r="T155" s="404">
        <v>0</v>
      </c>
      <c r="U155" s="404">
        <v>0</v>
      </c>
      <c r="V155" s="404">
        <v>0</v>
      </c>
      <c r="W155" s="404">
        <v>0</v>
      </c>
      <c r="X155" s="404">
        <v>0</v>
      </c>
      <c r="Y155" s="404">
        <v>0</v>
      </c>
      <c r="Z155" s="405">
        <f t="shared" si="15"/>
        <v>0</v>
      </c>
      <c r="AA155" s="406"/>
    </row>
    <row r="156" spans="1:27" s="407" customFormat="1" ht="12.75" customHeight="1">
      <c r="A156" s="401">
        <v>5111401</v>
      </c>
      <c r="B156" s="408" t="s">
        <v>556</v>
      </c>
      <c r="C156" s="402">
        <f>+-VLOOKUP(A156,'BG 092023'!A:C,3,FALSE)</f>
        <v>3936689</v>
      </c>
      <c r="D156" s="405"/>
      <c r="E156" s="405"/>
      <c r="F156" s="404">
        <v>0</v>
      </c>
      <c r="G156" s="404">
        <f t="shared" si="14"/>
        <v>3936689</v>
      </c>
      <c r="H156" s="404">
        <v>0</v>
      </c>
      <c r="I156" s="404">
        <v>0</v>
      </c>
      <c r="J156" s="404">
        <v>0</v>
      </c>
      <c r="K156" s="404">
        <v>0</v>
      </c>
      <c r="L156" s="404">
        <f>-G156</f>
        <v>-3936689</v>
      </c>
      <c r="M156" s="404">
        <v>0</v>
      </c>
      <c r="N156" s="404">
        <v>0</v>
      </c>
      <c r="O156" s="404">
        <v>0</v>
      </c>
      <c r="P156" s="404">
        <v>0</v>
      </c>
      <c r="Q156" s="404">
        <v>0</v>
      </c>
      <c r="R156" s="404">
        <v>0</v>
      </c>
      <c r="S156" s="404">
        <v>0</v>
      </c>
      <c r="T156" s="404">
        <v>0</v>
      </c>
      <c r="U156" s="404">
        <v>0</v>
      </c>
      <c r="V156" s="404">
        <v>0</v>
      </c>
      <c r="W156" s="404">
        <v>0</v>
      </c>
      <c r="X156" s="404">
        <v>0</v>
      </c>
      <c r="Y156" s="404">
        <v>0</v>
      </c>
      <c r="Z156" s="405">
        <f t="shared" si="15"/>
        <v>0</v>
      </c>
      <c r="AA156" s="409"/>
    </row>
    <row r="157" spans="1:27" s="407" customFormat="1" ht="12.75" customHeight="1">
      <c r="A157" s="401">
        <v>5111203</v>
      </c>
      <c r="B157" s="408" t="s">
        <v>557</v>
      </c>
      <c r="C157" s="402">
        <f>+-VLOOKUP(A157,'BG 092023'!A:C,3,FALSE)</f>
        <v>2942670</v>
      </c>
      <c r="D157" s="405"/>
      <c r="E157" s="405"/>
      <c r="F157" s="404">
        <v>0</v>
      </c>
      <c r="G157" s="404">
        <f t="shared" si="14"/>
        <v>2942670</v>
      </c>
      <c r="H157" s="404">
        <v>0</v>
      </c>
      <c r="I157" s="404">
        <v>0</v>
      </c>
      <c r="J157" s="404">
        <v>0</v>
      </c>
      <c r="K157" s="404">
        <v>0</v>
      </c>
      <c r="L157" s="404">
        <f t="shared" ref="L157" si="20">-G157</f>
        <v>-2942670</v>
      </c>
      <c r="M157" s="404">
        <v>0</v>
      </c>
      <c r="N157" s="404">
        <v>0</v>
      </c>
      <c r="O157" s="404">
        <v>0</v>
      </c>
      <c r="P157" s="404">
        <v>0</v>
      </c>
      <c r="Q157" s="404">
        <v>0</v>
      </c>
      <c r="R157" s="404">
        <v>0</v>
      </c>
      <c r="S157" s="404">
        <v>0</v>
      </c>
      <c r="T157" s="404">
        <v>0</v>
      </c>
      <c r="U157" s="404">
        <v>0</v>
      </c>
      <c r="V157" s="404">
        <v>0</v>
      </c>
      <c r="W157" s="404">
        <v>0</v>
      </c>
      <c r="X157" s="404">
        <v>0</v>
      </c>
      <c r="Y157" s="404">
        <v>0</v>
      </c>
      <c r="Z157" s="405">
        <f t="shared" si="15"/>
        <v>0</v>
      </c>
      <c r="AA157" s="409"/>
    </row>
    <row r="158" spans="1:27" s="407" customFormat="1" ht="12.75" customHeight="1">
      <c r="A158" s="401"/>
      <c r="B158" s="408"/>
      <c r="C158" s="402"/>
      <c r="D158" s="405"/>
      <c r="E158" s="405"/>
      <c r="F158" s="404">
        <v>0</v>
      </c>
      <c r="G158" s="404">
        <f t="shared" si="14"/>
        <v>0</v>
      </c>
      <c r="H158" s="404">
        <v>0</v>
      </c>
      <c r="I158" s="404">
        <v>0</v>
      </c>
      <c r="J158" s="404">
        <v>0</v>
      </c>
      <c r="K158" s="404">
        <v>0</v>
      </c>
      <c r="L158" s="404" t="s">
        <v>168</v>
      </c>
      <c r="M158" s="404">
        <v>0</v>
      </c>
      <c r="N158" s="404">
        <v>0</v>
      </c>
      <c r="O158" s="404">
        <v>0</v>
      </c>
      <c r="P158" s="404">
        <v>0</v>
      </c>
      <c r="Q158" s="404">
        <v>0</v>
      </c>
      <c r="R158" s="404">
        <v>0</v>
      </c>
      <c r="S158" s="404">
        <v>0</v>
      </c>
      <c r="T158" s="404">
        <v>0</v>
      </c>
      <c r="U158" s="404">
        <v>0</v>
      </c>
      <c r="V158" s="404">
        <v>0</v>
      </c>
      <c r="W158" s="404">
        <v>0</v>
      </c>
      <c r="X158" s="404">
        <v>0</v>
      </c>
      <c r="Y158" s="404">
        <v>0</v>
      </c>
      <c r="Z158" s="405">
        <f t="shared" si="15"/>
        <v>0</v>
      </c>
      <c r="AA158" s="409"/>
    </row>
    <row r="159" spans="1:27" s="407" customFormat="1" ht="12.75" customHeight="1">
      <c r="A159" s="401">
        <v>5112</v>
      </c>
      <c r="B159" s="408" t="s">
        <v>558</v>
      </c>
      <c r="C159" s="402"/>
      <c r="D159" s="405"/>
      <c r="E159" s="405"/>
      <c r="F159" s="404">
        <v>0</v>
      </c>
      <c r="G159" s="404">
        <f t="shared" si="14"/>
        <v>0</v>
      </c>
      <c r="H159" s="404">
        <v>0</v>
      </c>
      <c r="I159" s="404">
        <v>0</v>
      </c>
      <c r="J159" s="404">
        <v>0</v>
      </c>
      <c r="K159" s="404">
        <v>0</v>
      </c>
      <c r="L159" s="404" t="s">
        <v>168</v>
      </c>
      <c r="M159" s="404">
        <v>0</v>
      </c>
      <c r="N159" s="404">
        <v>0</v>
      </c>
      <c r="O159" s="404">
        <v>0</v>
      </c>
      <c r="P159" s="404">
        <v>0</v>
      </c>
      <c r="Q159" s="404">
        <v>0</v>
      </c>
      <c r="R159" s="404">
        <v>0</v>
      </c>
      <c r="S159" s="404">
        <v>0</v>
      </c>
      <c r="T159" s="404">
        <v>0</v>
      </c>
      <c r="U159" s="404">
        <v>0</v>
      </c>
      <c r="V159" s="404">
        <v>0</v>
      </c>
      <c r="W159" s="404">
        <v>0</v>
      </c>
      <c r="X159" s="404">
        <v>0</v>
      </c>
      <c r="Y159" s="404">
        <v>0</v>
      </c>
      <c r="Z159" s="405">
        <f t="shared" si="15"/>
        <v>0</v>
      </c>
      <c r="AA159" s="409"/>
    </row>
    <row r="160" spans="1:27" s="407" customFormat="1" ht="12.75" customHeight="1">
      <c r="A160" s="401">
        <v>511206</v>
      </c>
      <c r="B160" s="408" t="s">
        <v>559</v>
      </c>
      <c r="C160" s="402">
        <f>+-VLOOKUP(A160,'BG 092023'!A:C,3,FALSE)</f>
        <v>481687</v>
      </c>
      <c r="D160" s="405"/>
      <c r="E160" s="405">
        <f>+D162</f>
        <v>0</v>
      </c>
      <c r="F160" s="404">
        <v>0</v>
      </c>
      <c r="G160" s="404">
        <f t="shared" si="14"/>
        <v>481687</v>
      </c>
      <c r="H160" s="404">
        <v>0</v>
      </c>
      <c r="I160" s="404">
        <f>-G160</f>
        <v>-481687</v>
      </c>
      <c r="J160" s="404">
        <v>0</v>
      </c>
      <c r="K160" s="404">
        <v>0</v>
      </c>
      <c r="L160" s="404">
        <v>0</v>
      </c>
      <c r="M160" s="404">
        <v>0</v>
      </c>
      <c r="N160" s="404">
        <v>0</v>
      </c>
      <c r="O160" s="404">
        <v>0</v>
      </c>
      <c r="P160" s="404">
        <v>0</v>
      </c>
      <c r="Q160" s="404">
        <v>0</v>
      </c>
      <c r="R160" s="404">
        <v>0</v>
      </c>
      <c r="S160" s="404">
        <v>0</v>
      </c>
      <c r="T160" s="404">
        <v>0</v>
      </c>
      <c r="U160" s="404">
        <v>0</v>
      </c>
      <c r="V160" s="404">
        <v>0</v>
      </c>
      <c r="W160" s="404">
        <v>0</v>
      </c>
      <c r="X160" s="404">
        <v>0</v>
      </c>
      <c r="Y160" s="404">
        <v>0</v>
      </c>
      <c r="Z160" s="405">
        <f t="shared" si="15"/>
        <v>0</v>
      </c>
      <c r="AA160" s="409"/>
    </row>
    <row r="161" spans="1:27" s="407" customFormat="1" ht="12.75" customHeight="1">
      <c r="A161" s="401"/>
      <c r="B161" s="408"/>
      <c r="C161" s="402"/>
      <c r="D161" s="405"/>
      <c r="E161" s="405"/>
      <c r="F161" s="404">
        <v>0</v>
      </c>
      <c r="G161" s="404">
        <f t="shared" si="14"/>
        <v>0</v>
      </c>
      <c r="H161" s="404">
        <v>0</v>
      </c>
      <c r="I161" s="404">
        <v>0</v>
      </c>
      <c r="J161" s="404">
        <v>0</v>
      </c>
      <c r="K161" s="404">
        <v>0</v>
      </c>
      <c r="L161" s="404" t="s">
        <v>168</v>
      </c>
      <c r="M161" s="404">
        <v>0</v>
      </c>
      <c r="N161" s="404">
        <v>0</v>
      </c>
      <c r="O161" s="404">
        <v>0</v>
      </c>
      <c r="P161" s="404">
        <v>0</v>
      </c>
      <c r="Q161" s="404">
        <v>0</v>
      </c>
      <c r="R161" s="404">
        <v>0</v>
      </c>
      <c r="S161" s="404">
        <v>0</v>
      </c>
      <c r="T161" s="404">
        <v>0</v>
      </c>
      <c r="U161" s="404">
        <v>0</v>
      </c>
      <c r="V161" s="404">
        <v>0</v>
      </c>
      <c r="W161" s="404">
        <v>0</v>
      </c>
      <c r="X161" s="404">
        <v>0</v>
      </c>
      <c r="Y161" s="404">
        <v>0</v>
      </c>
      <c r="Z161" s="405">
        <f t="shared" si="15"/>
        <v>0</v>
      </c>
      <c r="AA161" s="409"/>
    </row>
    <row r="162" spans="1:27" s="407" customFormat="1" ht="12.75" customHeight="1">
      <c r="A162" s="401">
        <v>5113</v>
      </c>
      <c r="B162" s="408" t="s">
        <v>560</v>
      </c>
      <c r="C162" s="402"/>
      <c r="D162" s="403"/>
      <c r="E162" s="403"/>
      <c r="F162" s="404">
        <v>0</v>
      </c>
      <c r="G162" s="404">
        <f t="shared" si="14"/>
        <v>0</v>
      </c>
      <c r="H162" s="404">
        <v>0</v>
      </c>
      <c r="I162" s="404">
        <v>0</v>
      </c>
      <c r="J162" s="404">
        <v>0</v>
      </c>
      <c r="K162" s="404">
        <v>0</v>
      </c>
      <c r="L162" s="404" t="s">
        <v>168</v>
      </c>
      <c r="M162" s="404">
        <v>0</v>
      </c>
      <c r="N162" s="404">
        <v>0</v>
      </c>
      <c r="O162" s="404">
        <v>0</v>
      </c>
      <c r="P162" s="404">
        <v>0</v>
      </c>
      <c r="Q162" s="404">
        <v>0</v>
      </c>
      <c r="R162" s="404">
        <v>0</v>
      </c>
      <c r="S162" s="404">
        <v>0</v>
      </c>
      <c r="T162" s="404">
        <v>0</v>
      </c>
      <c r="U162" s="404">
        <v>0</v>
      </c>
      <c r="V162" s="404">
        <v>0</v>
      </c>
      <c r="W162" s="404">
        <v>0</v>
      </c>
      <c r="X162" s="404">
        <v>0</v>
      </c>
      <c r="Y162" s="404">
        <v>0</v>
      </c>
      <c r="Z162" s="405">
        <f t="shared" si="15"/>
        <v>0</v>
      </c>
      <c r="AA162" s="406"/>
    </row>
    <row r="163" spans="1:27" s="407" customFormat="1" ht="12.75" customHeight="1">
      <c r="A163" s="401">
        <v>511301</v>
      </c>
      <c r="B163" s="408" t="s">
        <v>561</v>
      </c>
      <c r="C163" s="402"/>
      <c r="D163" s="405"/>
      <c r="E163" s="405"/>
      <c r="F163" s="404">
        <v>0</v>
      </c>
      <c r="G163" s="404">
        <f t="shared" si="14"/>
        <v>0</v>
      </c>
      <c r="H163" s="404">
        <v>0</v>
      </c>
      <c r="I163" s="404">
        <v>0</v>
      </c>
      <c r="J163" s="404">
        <v>0</v>
      </c>
      <c r="K163" s="404">
        <v>0</v>
      </c>
      <c r="L163" s="404" t="s">
        <v>168</v>
      </c>
      <c r="M163" s="404">
        <v>0</v>
      </c>
      <c r="N163" s="404">
        <v>0</v>
      </c>
      <c r="O163" s="404">
        <v>0</v>
      </c>
      <c r="P163" s="404">
        <v>0</v>
      </c>
      <c r="Q163" s="404">
        <v>0</v>
      </c>
      <c r="R163" s="404">
        <v>0</v>
      </c>
      <c r="S163" s="404">
        <v>0</v>
      </c>
      <c r="T163" s="404">
        <v>0</v>
      </c>
      <c r="U163" s="404">
        <v>0</v>
      </c>
      <c r="V163" s="404">
        <v>0</v>
      </c>
      <c r="W163" s="404">
        <v>0</v>
      </c>
      <c r="X163" s="404">
        <v>0</v>
      </c>
      <c r="Y163" s="404">
        <v>0</v>
      </c>
      <c r="Z163" s="405">
        <f t="shared" si="15"/>
        <v>0</v>
      </c>
      <c r="AA163" s="409"/>
    </row>
    <row r="164" spans="1:27" s="407" customFormat="1" ht="12.75" customHeight="1">
      <c r="A164" s="401">
        <v>51130101</v>
      </c>
      <c r="B164" s="408" t="s">
        <v>562</v>
      </c>
      <c r="C164" s="402">
        <f>+-VLOOKUP(A164,'BG 092023'!A:C,3,FALSE)</f>
        <v>68166667</v>
      </c>
      <c r="D164" s="405"/>
      <c r="E164" s="405"/>
      <c r="F164" s="404">
        <v>0</v>
      </c>
      <c r="G164" s="404">
        <f t="shared" si="14"/>
        <v>68166667</v>
      </c>
      <c r="H164" s="404">
        <v>0</v>
      </c>
      <c r="I164" s="404">
        <f t="shared" ref="I164:I165" si="21">-G164</f>
        <v>-68166667</v>
      </c>
      <c r="J164" s="404">
        <v>0</v>
      </c>
      <c r="K164" s="404">
        <v>0</v>
      </c>
      <c r="L164" s="404">
        <v>0</v>
      </c>
      <c r="M164" s="404">
        <v>0</v>
      </c>
      <c r="N164" s="404">
        <v>0</v>
      </c>
      <c r="O164" s="404">
        <v>0</v>
      </c>
      <c r="P164" s="404">
        <v>0</v>
      </c>
      <c r="Q164" s="404">
        <v>0</v>
      </c>
      <c r="R164" s="404">
        <v>0</v>
      </c>
      <c r="S164" s="404">
        <v>0</v>
      </c>
      <c r="T164" s="404">
        <v>0</v>
      </c>
      <c r="U164" s="404">
        <v>0</v>
      </c>
      <c r="V164" s="404">
        <v>0</v>
      </c>
      <c r="W164" s="404">
        <v>0</v>
      </c>
      <c r="X164" s="404">
        <v>0</v>
      </c>
      <c r="Y164" s="404">
        <v>0</v>
      </c>
      <c r="Z164" s="405">
        <f t="shared" ref="Z164:Z195" si="22">SUM(G164:Y164)</f>
        <v>0</v>
      </c>
      <c r="AA164" s="409"/>
    </row>
    <row r="165" spans="1:27" s="407" customFormat="1" ht="12.75" customHeight="1">
      <c r="A165" s="401">
        <v>51130104</v>
      </c>
      <c r="B165" s="408" t="s">
        <v>563</v>
      </c>
      <c r="C165" s="402">
        <f>+-VLOOKUP(A165,'BG 092023'!A:C,3,FALSE)</f>
        <v>11401253</v>
      </c>
      <c r="D165" s="405"/>
      <c r="E165" s="405"/>
      <c r="F165" s="404">
        <v>0</v>
      </c>
      <c r="G165" s="404">
        <f t="shared" si="14"/>
        <v>11401253</v>
      </c>
      <c r="H165" s="404">
        <v>0</v>
      </c>
      <c r="I165" s="404">
        <f t="shared" si="21"/>
        <v>-11401253</v>
      </c>
      <c r="J165" s="404">
        <v>0</v>
      </c>
      <c r="K165" s="404">
        <v>0</v>
      </c>
      <c r="L165" s="404">
        <v>0</v>
      </c>
      <c r="M165" s="404">
        <v>0</v>
      </c>
      <c r="N165" s="404">
        <v>0</v>
      </c>
      <c r="O165" s="404">
        <v>0</v>
      </c>
      <c r="P165" s="404">
        <v>0</v>
      </c>
      <c r="Q165" s="404">
        <v>0</v>
      </c>
      <c r="R165" s="404">
        <v>0</v>
      </c>
      <c r="S165" s="404">
        <v>0</v>
      </c>
      <c r="T165" s="404">
        <v>0</v>
      </c>
      <c r="U165" s="404">
        <v>0</v>
      </c>
      <c r="V165" s="404">
        <v>0</v>
      </c>
      <c r="W165" s="404">
        <v>0</v>
      </c>
      <c r="X165" s="404">
        <v>0</v>
      </c>
      <c r="Y165" s="404">
        <v>0</v>
      </c>
      <c r="Z165" s="405">
        <f t="shared" si="22"/>
        <v>0</v>
      </c>
      <c r="AA165" s="409"/>
    </row>
    <row r="166" spans="1:27" s="407" customFormat="1" ht="12.75" customHeight="1">
      <c r="A166" s="401">
        <v>51130107</v>
      </c>
      <c r="B166" s="408" t="s">
        <v>564</v>
      </c>
      <c r="C166" s="402">
        <f>+-VLOOKUP(A166,'BG 092023'!A:C,3,FALSE)</f>
        <v>11326978</v>
      </c>
      <c r="D166" s="405"/>
      <c r="E166" s="405"/>
      <c r="F166" s="404">
        <v>0</v>
      </c>
      <c r="G166" s="404">
        <f t="shared" si="14"/>
        <v>11326978</v>
      </c>
      <c r="H166" s="404">
        <v>0</v>
      </c>
      <c r="I166" s="404">
        <v>0</v>
      </c>
      <c r="J166" s="404">
        <v>0</v>
      </c>
      <c r="K166" s="404">
        <v>0</v>
      </c>
      <c r="L166" s="404">
        <f t="shared" ref="L166:L167" si="23">-G166</f>
        <v>-11326978</v>
      </c>
      <c r="M166" s="404">
        <v>0</v>
      </c>
      <c r="N166" s="404">
        <v>0</v>
      </c>
      <c r="O166" s="404">
        <v>0</v>
      </c>
      <c r="P166" s="404">
        <v>0</v>
      </c>
      <c r="Q166" s="404">
        <v>0</v>
      </c>
      <c r="R166" s="404">
        <v>0</v>
      </c>
      <c r="S166" s="404">
        <v>0</v>
      </c>
      <c r="T166" s="404">
        <v>0</v>
      </c>
      <c r="U166" s="404">
        <v>0</v>
      </c>
      <c r="V166" s="404">
        <v>0</v>
      </c>
      <c r="W166" s="404">
        <v>0</v>
      </c>
      <c r="X166" s="404">
        <v>0</v>
      </c>
      <c r="Y166" s="404">
        <v>0</v>
      </c>
      <c r="Z166" s="405">
        <f t="shared" si="22"/>
        <v>0</v>
      </c>
      <c r="AA166" s="409"/>
    </row>
    <row r="167" spans="1:27" s="407" customFormat="1" ht="12.75" customHeight="1">
      <c r="A167" s="401">
        <v>51130112</v>
      </c>
      <c r="B167" s="408" t="s">
        <v>565</v>
      </c>
      <c r="C167" s="402">
        <f>+-VLOOKUP(A167,'BG 092023'!A:C,3,FALSE)</f>
        <v>3367703.64</v>
      </c>
      <c r="D167" s="405"/>
      <c r="E167" s="405"/>
      <c r="F167" s="404">
        <v>0</v>
      </c>
      <c r="G167" s="404">
        <f t="shared" si="14"/>
        <v>3367703.64</v>
      </c>
      <c r="H167" s="404">
        <v>0</v>
      </c>
      <c r="I167" s="404">
        <v>0</v>
      </c>
      <c r="J167" s="404">
        <v>0</v>
      </c>
      <c r="K167" s="404">
        <v>0</v>
      </c>
      <c r="L167" s="404">
        <f t="shared" si="23"/>
        <v>-3367703.64</v>
      </c>
      <c r="M167" s="404">
        <v>0</v>
      </c>
      <c r="N167" s="404">
        <v>0</v>
      </c>
      <c r="O167" s="404">
        <v>0</v>
      </c>
      <c r="P167" s="404">
        <v>0</v>
      </c>
      <c r="Q167" s="404">
        <v>0</v>
      </c>
      <c r="R167" s="404">
        <v>0</v>
      </c>
      <c r="S167" s="404">
        <v>0</v>
      </c>
      <c r="T167" s="404">
        <v>0</v>
      </c>
      <c r="U167" s="404">
        <v>0</v>
      </c>
      <c r="V167" s="404">
        <v>0</v>
      </c>
      <c r="W167" s="404">
        <v>0</v>
      </c>
      <c r="X167" s="404">
        <v>0</v>
      </c>
      <c r="Y167" s="404">
        <v>0</v>
      </c>
      <c r="Z167" s="405">
        <f t="shared" si="22"/>
        <v>0</v>
      </c>
      <c r="AA167" s="409"/>
    </row>
    <row r="168" spans="1:27" s="407" customFormat="1" ht="12.75" customHeight="1">
      <c r="A168" s="401">
        <v>51130113</v>
      </c>
      <c r="B168" s="408" t="s">
        <v>566</v>
      </c>
      <c r="C168" s="402">
        <f>+-VLOOKUP(A168,'BG 092023'!A:C,3,FALSE)</f>
        <v>6168500</v>
      </c>
      <c r="D168" s="403"/>
      <c r="E168" s="403"/>
      <c r="F168" s="404">
        <v>0</v>
      </c>
      <c r="G168" s="404">
        <f t="shared" si="14"/>
        <v>6168500</v>
      </c>
      <c r="H168" s="404">
        <v>0</v>
      </c>
      <c r="I168" s="404">
        <f t="shared" ref="I168" si="24">-G168</f>
        <v>-6168500</v>
      </c>
      <c r="J168" s="404">
        <v>0</v>
      </c>
      <c r="K168" s="404">
        <v>0</v>
      </c>
      <c r="L168" s="404" t="s">
        <v>168</v>
      </c>
      <c r="M168" s="404">
        <v>0</v>
      </c>
      <c r="N168" s="404">
        <v>0</v>
      </c>
      <c r="O168" s="404">
        <v>0</v>
      </c>
      <c r="P168" s="404">
        <v>0</v>
      </c>
      <c r="Q168" s="404">
        <v>0</v>
      </c>
      <c r="R168" s="404">
        <v>0</v>
      </c>
      <c r="S168" s="404">
        <v>0</v>
      </c>
      <c r="T168" s="404">
        <v>0</v>
      </c>
      <c r="U168" s="404">
        <v>0</v>
      </c>
      <c r="V168" s="404">
        <v>0</v>
      </c>
      <c r="W168" s="404">
        <v>0</v>
      </c>
      <c r="X168" s="404">
        <v>0</v>
      </c>
      <c r="Y168" s="404">
        <v>0</v>
      </c>
      <c r="Z168" s="405">
        <f t="shared" si="22"/>
        <v>0</v>
      </c>
      <c r="AA168" s="406"/>
    </row>
    <row r="169" spans="1:27" s="407" customFormat="1" ht="12.75" customHeight="1">
      <c r="A169" s="401">
        <v>511303</v>
      </c>
      <c r="B169" s="408" t="s">
        <v>567</v>
      </c>
      <c r="C169" s="402"/>
      <c r="D169" s="405"/>
      <c r="E169" s="405"/>
      <c r="F169" s="404">
        <v>0</v>
      </c>
      <c r="G169" s="404">
        <f t="shared" si="14"/>
        <v>0</v>
      </c>
      <c r="H169" s="404">
        <v>0</v>
      </c>
      <c r="I169" s="404">
        <v>0</v>
      </c>
      <c r="J169" s="404">
        <v>0</v>
      </c>
      <c r="K169" s="404">
        <v>0</v>
      </c>
      <c r="L169" s="404" t="s">
        <v>168</v>
      </c>
      <c r="M169" s="404">
        <v>0</v>
      </c>
      <c r="N169" s="404">
        <v>0</v>
      </c>
      <c r="O169" s="404">
        <v>0</v>
      </c>
      <c r="P169" s="404">
        <v>0</v>
      </c>
      <c r="Q169" s="404">
        <v>0</v>
      </c>
      <c r="R169" s="404">
        <v>0</v>
      </c>
      <c r="S169" s="404">
        <v>0</v>
      </c>
      <c r="T169" s="404">
        <v>0</v>
      </c>
      <c r="U169" s="404">
        <v>0</v>
      </c>
      <c r="V169" s="404">
        <v>0</v>
      </c>
      <c r="W169" s="404">
        <v>0</v>
      </c>
      <c r="X169" s="404">
        <v>0</v>
      </c>
      <c r="Y169" s="404">
        <v>0</v>
      </c>
      <c r="Z169" s="405">
        <f t="shared" si="22"/>
        <v>0</v>
      </c>
      <c r="AA169" s="409"/>
    </row>
    <row r="170" spans="1:27" s="407" customFormat="1" ht="12.75" customHeight="1">
      <c r="A170" s="401">
        <v>51130303</v>
      </c>
      <c r="B170" s="408" t="s">
        <v>568</v>
      </c>
      <c r="C170" s="402">
        <f>+-VLOOKUP(A170,'BG 092023'!A:C,3,FALSE)</f>
        <v>824727.27</v>
      </c>
      <c r="D170" s="405"/>
      <c r="E170" s="405"/>
      <c r="F170" s="404">
        <v>0</v>
      </c>
      <c r="G170" s="404">
        <f t="shared" si="14"/>
        <v>824727.27</v>
      </c>
      <c r="H170" s="404">
        <v>0</v>
      </c>
      <c r="I170" s="404">
        <v>0</v>
      </c>
      <c r="J170" s="404">
        <v>0</v>
      </c>
      <c r="K170" s="404">
        <v>0</v>
      </c>
      <c r="L170" s="404">
        <f t="shared" ref="L170:L180" si="25">-G170</f>
        <v>-824727.27</v>
      </c>
      <c r="M170" s="404">
        <v>0</v>
      </c>
      <c r="N170" s="404">
        <v>0</v>
      </c>
      <c r="O170" s="404">
        <v>0</v>
      </c>
      <c r="P170" s="404">
        <v>0</v>
      </c>
      <c r="Q170" s="404">
        <v>0</v>
      </c>
      <c r="R170" s="404">
        <v>0</v>
      </c>
      <c r="S170" s="404">
        <v>0</v>
      </c>
      <c r="T170" s="404">
        <v>0</v>
      </c>
      <c r="U170" s="404">
        <v>0</v>
      </c>
      <c r="V170" s="404">
        <v>0</v>
      </c>
      <c r="W170" s="404">
        <v>0</v>
      </c>
      <c r="X170" s="404">
        <v>0</v>
      </c>
      <c r="Y170" s="404">
        <v>0</v>
      </c>
      <c r="Z170" s="405">
        <f t="shared" si="22"/>
        <v>0</v>
      </c>
      <c r="AA170" s="409"/>
    </row>
    <row r="171" spans="1:27" s="407" customFormat="1" ht="12.75" customHeight="1">
      <c r="A171" s="401">
        <v>51130304</v>
      </c>
      <c r="B171" s="408" t="s">
        <v>569</v>
      </c>
      <c r="C171" s="402">
        <f>+-VLOOKUP(A171,'BG 092023'!A:C,3,FALSE)</f>
        <v>3660467.11</v>
      </c>
      <c r="D171" s="405"/>
      <c r="E171" s="405"/>
      <c r="F171" s="404">
        <v>0</v>
      </c>
      <c r="G171" s="404">
        <f t="shared" si="14"/>
        <v>3660467.11</v>
      </c>
      <c r="H171" s="404">
        <v>0</v>
      </c>
      <c r="I171" s="404">
        <v>0</v>
      </c>
      <c r="J171" s="404">
        <v>0</v>
      </c>
      <c r="K171" s="404">
        <v>0</v>
      </c>
      <c r="L171" s="404">
        <f t="shared" si="25"/>
        <v>-3660467.11</v>
      </c>
      <c r="M171" s="404">
        <v>0</v>
      </c>
      <c r="N171" s="404">
        <v>0</v>
      </c>
      <c r="O171" s="404">
        <v>0</v>
      </c>
      <c r="P171" s="404">
        <v>0</v>
      </c>
      <c r="Q171" s="404">
        <v>0</v>
      </c>
      <c r="R171" s="404">
        <v>0</v>
      </c>
      <c r="S171" s="404">
        <v>0</v>
      </c>
      <c r="T171" s="404">
        <v>0</v>
      </c>
      <c r="U171" s="404">
        <v>0</v>
      </c>
      <c r="V171" s="404">
        <v>0</v>
      </c>
      <c r="W171" s="404">
        <v>0</v>
      </c>
      <c r="X171" s="404">
        <v>0</v>
      </c>
      <c r="Y171" s="404">
        <v>0</v>
      </c>
      <c r="Z171" s="405">
        <f t="shared" si="22"/>
        <v>0</v>
      </c>
      <c r="AA171" s="409"/>
    </row>
    <row r="172" spans="1:27" s="407" customFormat="1" ht="12.75" customHeight="1">
      <c r="A172" s="401">
        <v>511307</v>
      </c>
      <c r="B172" s="408" t="s">
        <v>37</v>
      </c>
      <c r="C172" s="402"/>
      <c r="D172" s="405"/>
      <c r="E172" s="405">
        <f>+D174</f>
        <v>0</v>
      </c>
      <c r="F172" s="404">
        <v>0</v>
      </c>
      <c r="G172" s="404">
        <f t="shared" si="14"/>
        <v>0</v>
      </c>
      <c r="H172" s="404">
        <v>0</v>
      </c>
      <c r="I172" s="404">
        <v>0</v>
      </c>
      <c r="J172" s="404">
        <v>0</v>
      </c>
      <c r="K172" s="404">
        <v>0</v>
      </c>
      <c r="L172" s="404" t="s">
        <v>168</v>
      </c>
      <c r="M172" s="404">
        <v>0</v>
      </c>
      <c r="N172" s="404">
        <v>0</v>
      </c>
      <c r="O172" s="404">
        <v>0</v>
      </c>
      <c r="P172" s="404">
        <v>0</v>
      </c>
      <c r="Q172" s="404">
        <v>0</v>
      </c>
      <c r="R172" s="404">
        <v>0</v>
      </c>
      <c r="S172" s="404">
        <v>0</v>
      </c>
      <c r="T172" s="404">
        <v>0</v>
      </c>
      <c r="U172" s="404">
        <v>0</v>
      </c>
      <c r="V172" s="404">
        <v>0</v>
      </c>
      <c r="W172" s="404">
        <v>0</v>
      </c>
      <c r="X172" s="404">
        <v>0</v>
      </c>
      <c r="Y172" s="404">
        <v>0</v>
      </c>
      <c r="Z172" s="405">
        <f t="shared" si="22"/>
        <v>0</v>
      </c>
      <c r="AA172" s="409"/>
    </row>
    <row r="173" spans="1:27" s="407" customFormat="1" ht="12.75" customHeight="1">
      <c r="A173" s="401">
        <v>51130701</v>
      </c>
      <c r="B173" s="408" t="s">
        <v>570</v>
      </c>
      <c r="C173" s="402">
        <f>+-VLOOKUP(A173,'BG 092023'!A:C,3,FALSE)</f>
        <v>1963487</v>
      </c>
      <c r="D173" s="405"/>
      <c r="E173" s="405"/>
      <c r="F173" s="404">
        <v>0</v>
      </c>
      <c r="G173" s="404">
        <f t="shared" si="14"/>
        <v>1963487</v>
      </c>
      <c r="H173" s="404">
        <v>0</v>
      </c>
      <c r="I173" s="404">
        <v>0</v>
      </c>
      <c r="J173" s="404">
        <v>0</v>
      </c>
      <c r="K173" s="404">
        <v>0</v>
      </c>
      <c r="L173" s="404">
        <f t="shared" si="25"/>
        <v>-1963487</v>
      </c>
      <c r="M173" s="404">
        <v>0</v>
      </c>
      <c r="N173" s="404">
        <v>0</v>
      </c>
      <c r="O173" s="404">
        <v>0</v>
      </c>
      <c r="P173" s="404">
        <v>0</v>
      </c>
      <c r="Q173" s="404">
        <v>0</v>
      </c>
      <c r="R173" s="404">
        <v>0</v>
      </c>
      <c r="S173" s="404">
        <v>0</v>
      </c>
      <c r="T173" s="404">
        <v>0</v>
      </c>
      <c r="U173" s="404">
        <v>0</v>
      </c>
      <c r="V173" s="404">
        <v>0</v>
      </c>
      <c r="W173" s="404">
        <v>0</v>
      </c>
      <c r="X173" s="404">
        <v>0</v>
      </c>
      <c r="Y173" s="404">
        <v>0</v>
      </c>
      <c r="Z173" s="405">
        <f t="shared" si="22"/>
        <v>0</v>
      </c>
      <c r="AA173" s="409"/>
    </row>
    <row r="174" spans="1:27" s="407" customFormat="1" ht="12.75" customHeight="1">
      <c r="A174" s="401">
        <v>511308</v>
      </c>
      <c r="B174" s="408" t="s">
        <v>40</v>
      </c>
      <c r="C174" s="402"/>
      <c r="D174" s="403"/>
      <c r="E174" s="403"/>
      <c r="F174" s="404">
        <v>0</v>
      </c>
      <c r="G174" s="404">
        <f t="shared" si="14"/>
        <v>0</v>
      </c>
      <c r="H174" s="404">
        <v>0</v>
      </c>
      <c r="I174" s="404">
        <v>0</v>
      </c>
      <c r="J174" s="404">
        <v>0</v>
      </c>
      <c r="K174" s="404">
        <v>0</v>
      </c>
      <c r="L174" s="404" t="s">
        <v>168</v>
      </c>
      <c r="M174" s="404">
        <v>0</v>
      </c>
      <c r="N174" s="404">
        <v>0</v>
      </c>
      <c r="O174" s="404">
        <v>0</v>
      </c>
      <c r="P174" s="404">
        <v>0</v>
      </c>
      <c r="Q174" s="404">
        <v>0</v>
      </c>
      <c r="R174" s="404">
        <v>0</v>
      </c>
      <c r="S174" s="404">
        <v>0</v>
      </c>
      <c r="T174" s="404">
        <v>0</v>
      </c>
      <c r="U174" s="404">
        <v>0</v>
      </c>
      <c r="V174" s="404">
        <v>0</v>
      </c>
      <c r="W174" s="404">
        <v>0</v>
      </c>
      <c r="X174" s="404">
        <v>0</v>
      </c>
      <c r="Y174" s="404">
        <v>0</v>
      </c>
      <c r="Z174" s="405">
        <f t="shared" si="22"/>
        <v>0</v>
      </c>
      <c r="AA174" s="406"/>
    </row>
    <row r="175" spans="1:27" s="407" customFormat="1" ht="12.75" customHeight="1">
      <c r="A175" s="401">
        <v>51130802</v>
      </c>
      <c r="B175" s="408" t="s">
        <v>571</v>
      </c>
      <c r="C175" s="402">
        <f>+-VLOOKUP(A175,'BG 092023'!A:C,3,FALSE)</f>
        <v>4862300</v>
      </c>
      <c r="D175" s="405"/>
      <c r="E175" s="405"/>
      <c r="F175" s="404">
        <v>0</v>
      </c>
      <c r="G175" s="404">
        <f t="shared" si="14"/>
        <v>4862300</v>
      </c>
      <c r="H175" s="404">
        <v>0</v>
      </c>
      <c r="I175" s="404">
        <v>0</v>
      </c>
      <c r="J175" s="404">
        <v>0</v>
      </c>
      <c r="K175" s="404">
        <v>0</v>
      </c>
      <c r="L175" s="404">
        <f t="shared" si="25"/>
        <v>-4862300</v>
      </c>
      <c r="M175" s="404">
        <v>0</v>
      </c>
      <c r="N175" s="404">
        <v>0</v>
      </c>
      <c r="O175" s="404">
        <v>0</v>
      </c>
      <c r="P175" s="404">
        <v>0</v>
      </c>
      <c r="Q175" s="404">
        <v>0</v>
      </c>
      <c r="R175" s="404">
        <v>0</v>
      </c>
      <c r="S175" s="404">
        <v>0</v>
      </c>
      <c r="T175" s="404">
        <v>0</v>
      </c>
      <c r="U175" s="404">
        <v>0</v>
      </c>
      <c r="V175" s="404">
        <v>0</v>
      </c>
      <c r="W175" s="404">
        <v>0</v>
      </c>
      <c r="X175" s="404">
        <v>0</v>
      </c>
      <c r="Y175" s="404">
        <v>0</v>
      </c>
      <c r="Z175" s="405">
        <f t="shared" si="22"/>
        <v>0</v>
      </c>
      <c r="AA175" s="409"/>
    </row>
    <row r="176" spans="1:27" s="407" customFormat="1" ht="12.75" customHeight="1">
      <c r="A176" s="401">
        <v>511309</v>
      </c>
      <c r="B176" s="408" t="s">
        <v>572</v>
      </c>
      <c r="C176" s="402"/>
      <c r="D176" s="405"/>
      <c r="E176" s="405">
        <f>+D178</f>
        <v>0</v>
      </c>
      <c r="F176" s="404">
        <v>0</v>
      </c>
      <c r="G176" s="404">
        <f t="shared" si="6"/>
        <v>0</v>
      </c>
      <c r="H176" s="404">
        <v>0</v>
      </c>
      <c r="I176" s="404">
        <v>0</v>
      </c>
      <c r="J176" s="404">
        <v>0</v>
      </c>
      <c r="K176" s="404">
        <v>0</v>
      </c>
      <c r="L176" s="404" t="s">
        <v>168</v>
      </c>
      <c r="M176" s="404">
        <v>0</v>
      </c>
      <c r="N176" s="404">
        <v>0</v>
      </c>
      <c r="O176" s="404">
        <v>0</v>
      </c>
      <c r="P176" s="404">
        <v>0</v>
      </c>
      <c r="Q176" s="404">
        <v>0</v>
      </c>
      <c r="R176" s="404">
        <v>0</v>
      </c>
      <c r="S176" s="404">
        <v>0</v>
      </c>
      <c r="T176" s="404">
        <v>0</v>
      </c>
      <c r="U176" s="404">
        <v>0</v>
      </c>
      <c r="V176" s="404">
        <v>0</v>
      </c>
      <c r="W176" s="404">
        <v>0</v>
      </c>
      <c r="X176" s="404">
        <v>0</v>
      </c>
      <c r="Y176" s="404">
        <v>0</v>
      </c>
      <c r="Z176" s="405">
        <f t="shared" si="22"/>
        <v>0</v>
      </c>
      <c r="AA176" s="409"/>
    </row>
    <row r="177" spans="1:27" s="407" customFormat="1" ht="12.75" customHeight="1">
      <c r="A177" s="401">
        <v>51130906</v>
      </c>
      <c r="B177" s="408" t="s">
        <v>573</v>
      </c>
      <c r="C177" s="402">
        <f>+-VLOOKUP(A177,'BG 092023'!A:C,3,FALSE)</f>
        <v>1746818.18</v>
      </c>
      <c r="D177" s="405"/>
      <c r="E177" s="405"/>
      <c r="F177" s="404">
        <v>0</v>
      </c>
      <c r="G177" s="404">
        <f t="shared" si="6"/>
        <v>1746818.18</v>
      </c>
      <c r="H177" s="404">
        <v>0</v>
      </c>
      <c r="I177" s="404">
        <v>0</v>
      </c>
      <c r="J177" s="404">
        <v>0</v>
      </c>
      <c r="K177" s="404">
        <v>0</v>
      </c>
      <c r="L177" s="404">
        <f t="shared" si="25"/>
        <v>-1746818.18</v>
      </c>
      <c r="M177" s="404">
        <v>0</v>
      </c>
      <c r="N177" s="404">
        <v>0</v>
      </c>
      <c r="O177" s="404">
        <v>0</v>
      </c>
      <c r="P177" s="404">
        <v>0</v>
      </c>
      <c r="Q177" s="404">
        <v>0</v>
      </c>
      <c r="R177" s="404">
        <v>0</v>
      </c>
      <c r="S177" s="404">
        <v>0</v>
      </c>
      <c r="T177" s="404">
        <v>0</v>
      </c>
      <c r="U177" s="404">
        <v>0</v>
      </c>
      <c r="V177" s="404">
        <v>0</v>
      </c>
      <c r="W177" s="404">
        <v>0</v>
      </c>
      <c r="X177" s="404">
        <v>0</v>
      </c>
      <c r="Y177" s="404">
        <v>0</v>
      </c>
      <c r="Z177" s="405">
        <f t="shared" si="22"/>
        <v>0</v>
      </c>
      <c r="AA177" s="409"/>
    </row>
    <row r="178" spans="1:27" s="407" customFormat="1" ht="12.75" customHeight="1">
      <c r="A178" s="401">
        <v>51130912</v>
      </c>
      <c r="B178" s="408" t="s">
        <v>574</v>
      </c>
      <c r="C178" s="402">
        <f>+-VLOOKUP(A178,'BG 092023'!A:C,3,FALSE)</f>
        <v>755000</v>
      </c>
      <c r="D178" s="403"/>
      <c r="E178" s="403"/>
      <c r="F178" s="404">
        <v>0</v>
      </c>
      <c r="G178" s="404">
        <f t="shared" si="6"/>
        <v>755000</v>
      </c>
      <c r="H178" s="404">
        <v>0</v>
      </c>
      <c r="I178" s="404">
        <v>0</v>
      </c>
      <c r="J178" s="404">
        <v>0</v>
      </c>
      <c r="K178" s="404">
        <v>0</v>
      </c>
      <c r="L178" s="404">
        <f t="shared" si="25"/>
        <v>-755000</v>
      </c>
      <c r="M178" s="404">
        <v>0</v>
      </c>
      <c r="N178" s="404">
        <v>0</v>
      </c>
      <c r="O178" s="404">
        <v>0</v>
      </c>
      <c r="P178" s="404">
        <v>0</v>
      </c>
      <c r="Q178" s="404">
        <v>0</v>
      </c>
      <c r="R178" s="404">
        <v>0</v>
      </c>
      <c r="S178" s="404">
        <v>0</v>
      </c>
      <c r="T178" s="404">
        <v>0</v>
      </c>
      <c r="U178" s="404">
        <v>0</v>
      </c>
      <c r="V178" s="404">
        <v>0</v>
      </c>
      <c r="W178" s="404">
        <v>0</v>
      </c>
      <c r="X178" s="404">
        <v>0</v>
      </c>
      <c r="Y178" s="404">
        <v>0</v>
      </c>
      <c r="Z178" s="405">
        <f t="shared" si="22"/>
        <v>0</v>
      </c>
      <c r="AA178" s="406"/>
    </row>
    <row r="179" spans="1:27" s="407" customFormat="1" ht="12.75" customHeight="1">
      <c r="A179" s="401">
        <v>51130914</v>
      </c>
      <c r="B179" s="408" t="s">
        <v>575</v>
      </c>
      <c r="C179" s="402">
        <f>+-VLOOKUP(A179,'BG 092023'!A:C,3,FALSE)</f>
        <v>241272.72</v>
      </c>
      <c r="D179" s="405"/>
      <c r="E179" s="405"/>
      <c r="F179" s="404">
        <v>0</v>
      </c>
      <c r="G179" s="404">
        <f t="shared" si="6"/>
        <v>241272.72</v>
      </c>
      <c r="H179" s="404">
        <v>0</v>
      </c>
      <c r="I179" s="404">
        <v>0</v>
      </c>
      <c r="J179" s="404">
        <v>0</v>
      </c>
      <c r="K179" s="404">
        <v>0</v>
      </c>
      <c r="L179" s="404">
        <f t="shared" si="25"/>
        <v>-241272.72</v>
      </c>
      <c r="M179" s="404">
        <v>0</v>
      </c>
      <c r="N179" s="404">
        <v>0</v>
      </c>
      <c r="O179" s="404">
        <v>0</v>
      </c>
      <c r="P179" s="404">
        <v>0</v>
      </c>
      <c r="Q179" s="404">
        <v>0</v>
      </c>
      <c r="R179" s="404">
        <v>0</v>
      </c>
      <c r="S179" s="404">
        <v>0</v>
      </c>
      <c r="T179" s="404">
        <v>0</v>
      </c>
      <c r="U179" s="404">
        <v>0</v>
      </c>
      <c r="V179" s="404">
        <v>0</v>
      </c>
      <c r="W179" s="404">
        <v>0</v>
      </c>
      <c r="X179" s="404">
        <v>0</v>
      </c>
      <c r="Y179" s="404">
        <v>0</v>
      </c>
      <c r="Z179" s="405">
        <f t="shared" si="22"/>
        <v>0</v>
      </c>
      <c r="AA179" s="409"/>
    </row>
    <row r="180" spans="1:27" s="407" customFormat="1" ht="12.75" customHeight="1">
      <c r="A180" s="401">
        <v>51130999</v>
      </c>
      <c r="B180" s="408" t="s">
        <v>576</v>
      </c>
      <c r="C180" s="402">
        <f>+-VLOOKUP(A180,'BG 092023'!A:C,3,FALSE)</f>
        <v>60818.18</v>
      </c>
      <c r="D180" s="405"/>
      <c r="E180" s="405"/>
      <c r="F180" s="404">
        <v>0</v>
      </c>
      <c r="G180" s="404">
        <f t="shared" si="6"/>
        <v>60818.18</v>
      </c>
      <c r="H180" s="404">
        <v>0</v>
      </c>
      <c r="I180" s="404">
        <v>0</v>
      </c>
      <c r="J180" s="404">
        <v>0</v>
      </c>
      <c r="K180" s="404">
        <v>0</v>
      </c>
      <c r="L180" s="404">
        <f t="shared" si="25"/>
        <v>-60818.18</v>
      </c>
      <c r="M180" s="404">
        <v>0</v>
      </c>
      <c r="N180" s="404">
        <v>0</v>
      </c>
      <c r="O180" s="404">
        <v>0</v>
      </c>
      <c r="P180" s="404">
        <v>0</v>
      </c>
      <c r="Q180" s="404">
        <v>0</v>
      </c>
      <c r="R180" s="404">
        <v>0</v>
      </c>
      <c r="S180" s="404">
        <v>0</v>
      </c>
      <c r="T180" s="404">
        <v>0</v>
      </c>
      <c r="U180" s="404">
        <v>0</v>
      </c>
      <c r="V180" s="404">
        <v>0</v>
      </c>
      <c r="W180" s="404">
        <v>0</v>
      </c>
      <c r="X180" s="404">
        <v>0</v>
      </c>
      <c r="Y180" s="404">
        <v>0</v>
      </c>
      <c r="Z180" s="405">
        <f t="shared" si="22"/>
        <v>0</v>
      </c>
      <c r="AA180" s="409"/>
    </row>
    <row r="181" spans="1:27" s="407" customFormat="1" ht="12.75" customHeight="1">
      <c r="A181" s="401"/>
      <c r="B181" s="408"/>
      <c r="C181" s="402"/>
      <c r="D181" s="405"/>
      <c r="E181" s="405"/>
      <c r="F181" s="404">
        <v>0</v>
      </c>
      <c r="G181" s="404">
        <f t="shared" si="6"/>
        <v>0</v>
      </c>
      <c r="H181" s="404">
        <v>0</v>
      </c>
      <c r="I181" s="404">
        <v>0</v>
      </c>
      <c r="J181" s="404">
        <v>0</v>
      </c>
      <c r="K181" s="404">
        <v>0</v>
      </c>
      <c r="L181" s="404" t="s">
        <v>168</v>
      </c>
      <c r="M181" s="404">
        <v>0</v>
      </c>
      <c r="N181" s="404">
        <v>0</v>
      </c>
      <c r="O181" s="404">
        <v>0</v>
      </c>
      <c r="P181" s="404">
        <v>0</v>
      </c>
      <c r="Q181" s="404">
        <v>0</v>
      </c>
      <c r="R181" s="404">
        <v>0</v>
      </c>
      <c r="S181" s="404">
        <v>0</v>
      </c>
      <c r="T181" s="404">
        <v>0</v>
      </c>
      <c r="U181" s="404">
        <v>0</v>
      </c>
      <c r="V181" s="404">
        <v>0</v>
      </c>
      <c r="W181" s="404">
        <v>0</v>
      </c>
      <c r="X181" s="404">
        <v>0</v>
      </c>
      <c r="Y181" s="404">
        <v>0</v>
      </c>
      <c r="Z181" s="405">
        <f t="shared" si="22"/>
        <v>0</v>
      </c>
      <c r="AA181" s="409"/>
    </row>
    <row r="182" spans="1:27" s="407" customFormat="1" ht="12.75" customHeight="1">
      <c r="A182" s="401">
        <v>5114</v>
      </c>
      <c r="B182" s="408" t="s">
        <v>577</v>
      </c>
      <c r="C182" s="402"/>
      <c r="D182" s="405"/>
      <c r="E182" s="405"/>
      <c r="F182" s="404">
        <v>0</v>
      </c>
      <c r="G182" s="404">
        <f t="shared" si="6"/>
        <v>0</v>
      </c>
      <c r="H182" s="404">
        <v>0</v>
      </c>
      <c r="I182" s="404">
        <v>0</v>
      </c>
      <c r="J182" s="404">
        <v>0</v>
      </c>
      <c r="K182" s="404">
        <v>0</v>
      </c>
      <c r="L182" s="404" t="s">
        <v>168</v>
      </c>
      <c r="M182" s="404">
        <v>0</v>
      </c>
      <c r="N182" s="404">
        <v>0</v>
      </c>
      <c r="O182" s="404">
        <v>0</v>
      </c>
      <c r="P182" s="404">
        <v>0</v>
      </c>
      <c r="Q182" s="404">
        <v>0</v>
      </c>
      <c r="R182" s="404">
        <v>0</v>
      </c>
      <c r="S182" s="404">
        <v>0</v>
      </c>
      <c r="T182" s="404">
        <v>0</v>
      </c>
      <c r="U182" s="404">
        <v>0</v>
      </c>
      <c r="V182" s="404">
        <v>0</v>
      </c>
      <c r="W182" s="404">
        <v>0</v>
      </c>
      <c r="X182" s="404">
        <v>0</v>
      </c>
      <c r="Y182" s="404">
        <v>0</v>
      </c>
      <c r="Z182" s="405">
        <f t="shared" si="22"/>
        <v>0</v>
      </c>
      <c r="AA182" s="409"/>
    </row>
    <row r="183" spans="1:27" s="407" customFormat="1" ht="12.75" customHeight="1">
      <c r="A183" s="401">
        <v>511403</v>
      </c>
      <c r="B183" s="408" t="s">
        <v>578</v>
      </c>
      <c r="C183" s="402">
        <f>+-VLOOKUP(A183,'BG 092023'!A:C,3,FALSE)</f>
        <v>2976491.53</v>
      </c>
      <c r="D183" s="405"/>
      <c r="E183" s="405">
        <f>+D185</f>
        <v>0</v>
      </c>
      <c r="F183" s="404">
        <v>0</v>
      </c>
      <c r="G183" s="404">
        <f t="shared" si="6"/>
        <v>2976491.53</v>
      </c>
      <c r="H183" s="404">
        <v>0</v>
      </c>
      <c r="I183" s="404">
        <v>0</v>
      </c>
      <c r="J183" s="404">
        <v>0</v>
      </c>
      <c r="K183" s="404">
        <v>0</v>
      </c>
      <c r="L183" s="404">
        <v>0</v>
      </c>
      <c r="M183" s="404">
        <v>0</v>
      </c>
      <c r="N183" s="404">
        <v>0</v>
      </c>
      <c r="O183" s="404">
        <v>0</v>
      </c>
      <c r="P183" s="404">
        <v>0</v>
      </c>
      <c r="Q183" s="404">
        <v>0</v>
      </c>
      <c r="R183" s="404">
        <v>0</v>
      </c>
      <c r="S183" s="404">
        <v>0</v>
      </c>
      <c r="T183" s="404">
        <v>0</v>
      </c>
      <c r="U183" s="404">
        <v>0</v>
      </c>
      <c r="V183" s="404">
        <v>0</v>
      </c>
      <c r="W183" s="404">
        <v>0</v>
      </c>
      <c r="X183" s="404">
        <f>-G183</f>
        <v>-2976491.53</v>
      </c>
      <c r="Y183" s="404">
        <v>0</v>
      </c>
      <c r="Z183" s="405">
        <f t="shared" si="22"/>
        <v>0</v>
      </c>
      <c r="AA183" s="409"/>
    </row>
    <row r="184" spans="1:27" s="407" customFormat="1" ht="12.75" customHeight="1">
      <c r="A184" s="401">
        <v>511406</v>
      </c>
      <c r="B184" s="408" t="s">
        <v>579</v>
      </c>
      <c r="C184" s="402">
        <f>+-VLOOKUP(A184,'BG 092023'!A:C,3,FALSE)</f>
        <v>1043835.45</v>
      </c>
      <c r="D184" s="405"/>
      <c r="E184" s="405"/>
      <c r="F184" s="404">
        <v>0</v>
      </c>
      <c r="G184" s="404">
        <f t="shared" si="6"/>
        <v>1043835.45</v>
      </c>
      <c r="H184" s="404">
        <v>0</v>
      </c>
      <c r="I184" s="404">
        <v>0</v>
      </c>
      <c r="J184" s="404">
        <v>0</v>
      </c>
      <c r="K184" s="404">
        <v>0</v>
      </c>
      <c r="L184" s="404">
        <f t="shared" ref="L184:L193" si="26">-G184</f>
        <v>-1043835.45</v>
      </c>
      <c r="M184" s="404">
        <v>0</v>
      </c>
      <c r="N184" s="404">
        <v>0</v>
      </c>
      <c r="O184" s="404">
        <v>0</v>
      </c>
      <c r="P184" s="404">
        <v>0</v>
      </c>
      <c r="Q184" s="404">
        <v>0</v>
      </c>
      <c r="R184" s="404">
        <v>0</v>
      </c>
      <c r="S184" s="404">
        <v>0</v>
      </c>
      <c r="T184" s="404">
        <v>0</v>
      </c>
      <c r="U184" s="404">
        <v>0</v>
      </c>
      <c r="V184" s="404">
        <v>0</v>
      </c>
      <c r="W184" s="404">
        <v>0</v>
      </c>
      <c r="X184" s="404">
        <v>0</v>
      </c>
      <c r="Y184" s="404">
        <v>0</v>
      </c>
      <c r="Z184" s="405">
        <f t="shared" si="22"/>
        <v>0</v>
      </c>
      <c r="AA184" s="409"/>
    </row>
    <row r="185" spans="1:27" s="407" customFormat="1" ht="12.75" customHeight="1">
      <c r="A185" s="401">
        <v>511405</v>
      </c>
      <c r="B185" s="408" t="s">
        <v>580</v>
      </c>
      <c r="C185" s="402">
        <f>+-VLOOKUP(A185,'BG 092023'!A:C,3,FALSE)</f>
        <v>1093171.5</v>
      </c>
      <c r="D185" s="403"/>
      <c r="E185" s="403"/>
      <c r="F185" s="404">
        <v>0</v>
      </c>
      <c r="G185" s="404">
        <f t="shared" si="6"/>
        <v>1093171.5</v>
      </c>
      <c r="H185" s="404">
        <v>0</v>
      </c>
      <c r="I185" s="404">
        <v>0</v>
      </c>
      <c r="J185" s="404">
        <v>0</v>
      </c>
      <c r="K185" s="404">
        <v>0</v>
      </c>
      <c r="L185" s="404">
        <f t="shared" si="26"/>
        <v>-1093171.5</v>
      </c>
      <c r="M185" s="404">
        <v>0</v>
      </c>
      <c r="N185" s="404">
        <v>0</v>
      </c>
      <c r="O185" s="404">
        <v>0</v>
      </c>
      <c r="P185" s="404">
        <v>0</v>
      </c>
      <c r="Q185" s="404">
        <v>0</v>
      </c>
      <c r="R185" s="404">
        <v>0</v>
      </c>
      <c r="S185" s="404">
        <v>0</v>
      </c>
      <c r="T185" s="404">
        <v>0</v>
      </c>
      <c r="U185" s="404">
        <v>0</v>
      </c>
      <c r="V185" s="404">
        <v>0</v>
      </c>
      <c r="W185" s="404">
        <v>0</v>
      </c>
      <c r="X185" s="404">
        <v>0</v>
      </c>
      <c r="Y185" s="404">
        <v>0</v>
      </c>
      <c r="Z185" s="405">
        <f t="shared" si="22"/>
        <v>0</v>
      </c>
      <c r="AA185" s="406"/>
    </row>
    <row r="186" spans="1:27" s="407" customFormat="1" ht="12.75" customHeight="1">
      <c r="A186" s="401">
        <v>511407</v>
      </c>
      <c r="B186" s="408" t="s">
        <v>581</v>
      </c>
      <c r="C186" s="402"/>
      <c r="D186" s="405"/>
      <c r="E186" s="405"/>
      <c r="F186" s="404">
        <v>0</v>
      </c>
      <c r="G186" s="404">
        <f t="shared" si="6"/>
        <v>0</v>
      </c>
      <c r="H186" s="404">
        <v>0</v>
      </c>
      <c r="I186" s="404">
        <v>0</v>
      </c>
      <c r="J186" s="404">
        <v>0</v>
      </c>
      <c r="K186" s="404">
        <v>0</v>
      </c>
      <c r="L186" s="404" t="s">
        <v>168</v>
      </c>
      <c r="M186" s="404">
        <v>0</v>
      </c>
      <c r="N186" s="404">
        <v>0</v>
      </c>
      <c r="O186" s="404">
        <v>0</v>
      </c>
      <c r="P186" s="404">
        <v>0</v>
      </c>
      <c r="Q186" s="404">
        <v>0</v>
      </c>
      <c r="R186" s="404">
        <v>0</v>
      </c>
      <c r="S186" s="404">
        <v>0</v>
      </c>
      <c r="T186" s="404">
        <v>0</v>
      </c>
      <c r="U186" s="404">
        <v>0</v>
      </c>
      <c r="V186" s="404">
        <v>0</v>
      </c>
      <c r="W186" s="404">
        <v>0</v>
      </c>
      <c r="X186" s="404">
        <v>0</v>
      </c>
      <c r="Y186" s="404">
        <v>0</v>
      </c>
      <c r="Z186" s="405">
        <f t="shared" si="22"/>
        <v>0</v>
      </c>
      <c r="AA186" s="409"/>
    </row>
    <row r="187" spans="1:27" s="407" customFormat="1" ht="12.75" customHeight="1">
      <c r="A187" s="401">
        <v>51140701</v>
      </c>
      <c r="B187" s="408" t="s">
        <v>582</v>
      </c>
      <c r="C187" s="402">
        <f>+-VLOOKUP(A187,'BG 092023'!A:C,3,FALSE)</f>
        <v>218029.98</v>
      </c>
      <c r="D187" s="405"/>
      <c r="E187" s="405"/>
      <c r="F187" s="404">
        <v>0</v>
      </c>
      <c r="G187" s="404">
        <f t="shared" si="6"/>
        <v>218029.98</v>
      </c>
      <c r="H187" s="404">
        <v>0</v>
      </c>
      <c r="I187" s="404">
        <v>0</v>
      </c>
      <c r="J187" s="404">
        <v>0</v>
      </c>
      <c r="K187" s="404">
        <v>0</v>
      </c>
      <c r="L187" s="404">
        <f t="shared" si="26"/>
        <v>-218029.98</v>
      </c>
      <c r="M187" s="404">
        <v>0</v>
      </c>
      <c r="N187" s="404">
        <v>0</v>
      </c>
      <c r="O187" s="404">
        <v>0</v>
      </c>
      <c r="P187" s="404">
        <v>0</v>
      </c>
      <c r="Q187" s="404">
        <v>0</v>
      </c>
      <c r="R187" s="404">
        <v>0</v>
      </c>
      <c r="S187" s="404">
        <v>0</v>
      </c>
      <c r="T187" s="404">
        <v>0</v>
      </c>
      <c r="U187" s="404">
        <v>0</v>
      </c>
      <c r="V187" s="404">
        <v>0</v>
      </c>
      <c r="W187" s="404">
        <v>0</v>
      </c>
      <c r="X187" s="404">
        <v>0</v>
      </c>
      <c r="Y187" s="404">
        <v>0</v>
      </c>
      <c r="Z187" s="405">
        <f t="shared" si="22"/>
        <v>0</v>
      </c>
      <c r="AA187" s="409"/>
    </row>
    <row r="188" spans="1:27" s="407" customFormat="1" ht="12.75" customHeight="1">
      <c r="A188" s="401">
        <v>51140702</v>
      </c>
      <c r="B188" s="408" t="s">
        <v>583</v>
      </c>
      <c r="C188" s="402">
        <f>+-VLOOKUP(A188,'BG 092023'!A:C,3,FALSE)</f>
        <v>13884433.699999999</v>
      </c>
      <c r="D188" s="405"/>
      <c r="E188" s="405"/>
      <c r="F188" s="404">
        <v>0</v>
      </c>
      <c r="G188" s="404">
        <f t="shared" si="6"/>
        <v>13884433.699999999</v>
      </c>
      <c r="H188" s="404">
        <v>0</v>
      </c>
      <c r="I188" s="404">
        <v>0</v>
      </c>
      <c r="J188" s="404">
        <v>0</v>
      </c>
      <c r="K188" s="404">
        <v>0</v>
      </c>
      <c r="L188" s="404">
        <f t="shared" si="26"/>
        <v>-13884433.699999999</v>
      </c>
      <c r="M188" s="404">
        <v>0</v>
      </c>
      <c r="N188" s="404">
        <v>0</v>
      </c>
      <c r="O188" s="404">
        <v>0</v>
      </c>
      <c r="P188" s="404">
        <v>0</v>
      </c>
      <c r="Q188" s="404">
        <v>0</v>
      </c>
      <c r="R188" s="404">
        <v>0</v>
      </c>
      <c r="S188" s="404">
        <v>0</v>
      </c>
      <c r="T188" s="404">
        <v>0</v>
      </c>
      <c r="U188" s="404">
        <v>0</v>
      </c>
      <c r="V188" s="404">
        <v>0</v>
      </c>
      <c r="W188" s="404">
        <v>0</v>
      </c>
      <c r="X188" s="404">
        <v>0</v>
      </c>
      <c r="Y188" s="404">
        <v>0</v>
      </c>
      <c r="Z188" s="405">
        <f t="shared" si="22"/>
        <v>0</v>
      </c>
      <c r="AA188" s="409"/>
    </row>
    <row r="189" spans="1:27" s="407" customFormat="1" ht="12.75" customHeight="1">
      <c r="A189" s="401">
        <v>5115</v>
      </c>
      <c r="B189" s="408" t="s">
        <v>584</v>
      </c>
      <c r="C189" s="402"/>
      <c r="D189" s="403"/>
      <c r="E189" s="403"/>
      <c r="F189" s="404">
        <v>0</v>
      </c>
      <c r="G189" s="404">
        <f t="shared" si="6"/>
        <v>0</v>
      </c>
      <c r="H189" s="404">
        <v>0</v>
      </c>
      <c r="I189" s="404">
        <v>0</v>
      </c>
      <c r="J189" s="404">
        <v>0</v>
      </c>
      <c r="K189" s="404">
        <v>0</v>
      </c>
      <c r="L189" s="404" t="s">
        <v>168</v>
      </c>
      <c r="M189" s="404">
        <v>0</v>
      </c>
      <c r="N189" s="404">
        <v>0</v>
      </c>
      <c r="O189" s="404">
        <v>0</v>
      </c>
      <c r="P189" s="404">
        <v>0</v>
      </c>
      <c r="Q189" s="404">
        <v>0</v>
      </c>
      <c r="R189" s="404">
        <v>0</v>
      </c>
      <c r="S189" s="404">
        <v>0</v>
      </c>
      <c r="T189" s="404">
        <v>0</v>
      </c>
      <c r="U189" s="404">
        <v>0</v>
      </c>
      <c r="V189" s="404">
        <v>0</v>
      </c>
      <c r="W189" s="404">
        <v>0</v>
      </c>
      <c r="X189" s="404">
        <v>0</v>
      </c>
      <c r="Y189" s="404">
        <v>0</v>
      </c>
      <c r="Z189" s="405">
        <f t="shared" si="22"/>
        <v>0</v>
      </c>
      <c r="AA189" s="406"/>
    </row>
    <row r="190" spans="1:27" s="407" customFormat="1" ht="12.75" customHeight="1">
      <c r="A190" s="401">
        <v>511504</v>
      </c>
      <c r="B190" s="408" t="s">
        <v>585</v>
      </c>
      <c r="C190" s="402">
        <f>+-VLOOKUP(A190,'BG 092023'!A:C,3,FALSE)</f>
        <v>58147657</v>
      </c>
      <c r="D190" s="405"/>
      <c r="E190" s="405"/>
      <c r="F190" s="404">
        <v>0</v>
      </c>
      <c r="G190" s="404">
        <f t="shared" si="6"/>
        <v>58147657</v>
      </c>
      <c r="H190" s="404">
        <v>0</v>
      </c>
      <c r="I190" s="404">
        <v>0</v>
      </c>
      <c r="J190" s="404">
        <v>0</v>
      </c>
      <c r="K190" s="404">
        <v>0</v>
      </c>
      <c r="L190" s="404">
        <f t="shared" si="26"/>
        <v>-58147657</v>
      </c>
      <c r="M190" s="404">
        <v>0</v>
      </c>
      <c r="N190" s="404">
        <v>0</v>
      </c>
      <c r="O190" s="404">
        <v>0</v>
      </c>
      <c r="P190" s="404">
        <v>0</v>
      </c>
      <c r="Q190" s="404">
        <v>0</v>
      </c>
      <c r="R190" s="404">
        <v>0</v>
      </c>
      <c r="S190" s="404">
        <v>0</v>
      </c>
      <c r="T190" s="404">
        <v>0</v>
      </c>
      <c r="U190" s="404">
        <v>0</v>
      </c>
      <c r="V190" s="404">
        <v>0</v>
      </c>
      <c r="W190" s="404">
        <v>0</v>
      </c>
      <c r="X190" s="404">
        <v>0</v>
      </c>
      <c r="Y190" s="404">
        <v>0</v>
      </c>
      <c r="Z190" s="405">
        <f t="shared" si="22"/>
        <v>0</v>
      </c>
      <c r="AA190" s="409"/>
    </row>
    <row r="191" spans="1:27" s="407" customFormat="1" ht="12.75" customHeight="1">
      <c r="A191" s="401">
        <v>511505</v>
      </c>
      <c r="B191" s="408" t="s">
        <v>586</v>
      </c>
      <c r="C191" s="402">
        <f>+-VLOOKUP(A191,'BG 092023'!A:C,3,FALSE)</f>
        <v>58650</v>
      </c>
      <c r="D191" s="405"/>
      <c r="E191" s="405"/>
      <c r="F191" s="404">
        <v>0</v>
      </c>
      <c r="G191" s="404">
        <f t="shared" si="6"/>
        <v>58650</v>
      </c>
      <c r="H191" s="404">
        <v>0</v>
      </c>
      <c r="I191" s="404">
        <v>0</v>
      </c>
      <c r="J191" s="404">
        <v>0</v>
      </c>
      <c r="K191" s="404">
        <v>0</v>
      </c>
      <c r="L191" s="404">
        <f t="shared" si="26"/>
        <v>-58650</v>
      </c>
      <c r="M191" s="404">
        <v>0</v>
      </c>
      <c r="N191" s="404">
        <v>0</v>
      </c>
      <c r="O191" s="404">
        <v>0</v>
      </c>
      <c r="P191" s="404">
        <v>0</v>
      </c>
      <c r="Q191" s="404">
        <v>0</v>
      </c>
      <c r="R191" s="404">
        <v>0</v>
      </c>
      <c r="S191" s="404">
        <v>0</v>
      </c>
      <c r="T191" s="404">
        <v>0</v>
      </c>
      <c r="U191" s="404">
        <v>0</v>
      </c>
      <c r="V191" s="404">
        <v>0</v>
      </c>
      <c r="W191" s="404">
        <v>0</v>
      </c>
      <c r="X191" s="404">
        <v>0</v>
      </c>
      <c r="Y191" s="404">
        <v>0</v>
      </c>
      <c r="Z191" s="405">
        <f t="shared" si="22"/>
        <v>0</v>
      </c>
      <c r="AA191" s="409"/>
    </row>
    <row r="192" spans="1:27" s="407" customFormat="1" ht="12.75" customHeight="1">
      <c r="A192" s="401">
        <v>512</v>
      </c>
      <c r="B192" s="408" t="s">
        <v>587</v>
      </c>
      <c r="C192" s="402"/>
      <c r="D192" s="405"/>
      <c r="E192" s="405"/>
      <c r="F192" s="404">
        <v>0</v>
      </c>
      <c r="G192" s="404">
        <f t="shared" si="6"/>
        <v>0</v>
      </c>
      <c r="H192" s="404">
        <v>0</v>
      </c>
      <c r="I192" s="404">
        <v>0</v>
      </c>
      <c r="J192" s="404">
        <v>0</v>
      </c>
      <c r="K192" s="404">
        <v>0</v>
      </c>
      <c r="L192" s="404" t="s">
        <v>168</v>
      </c>
      <c r="M192" s="404">
        <v>0</v>
      </c>
      <c r="N192" s="404">
        <v>0</v>
      </c>
      <c r="O192" s="404">
        <v>0</v>
      </c>
      <c r="P192" s="404">
        <v>0</v>
      </c>
      <c r="Q192" s="404">
        <v>0</v>
      </c>
      <c r="R192" s="404">
        <v>0</v>
      </c>
      <c r="S192" s="404">
        <v>0</v>
      </c>
      <c r="T192" s="404">
        <v>0</v>
      </c>
      <c r="U192" s="404">
        <v>0</v>
      </c>
      <c r="V192" s="404">
        <v>0</v>
      </c>
      <c r="W192" s="404">
        <v>0</v>
      </c>
      <c r="X192" s="404">
        <v>0</v>
      </c>
      <c r="Y192" s="404">
        <v>0</v>
      </c>
      <c r="Z192" s="405">
        <f t="shared" si="22"/>
        <v>0</v>
      </c>
      <c r="AA192" s="409"/>
    </row>
    <row r="193" spans="1:39" s="407" customFormat="1" ht="12.75" customHeight="1">
      <c r="A193" s="401">
        <v>51204</v>
      </c>
      <c r="B193" s="408" t="s">
        <v>588</v>
      </c>
      <c r="C193" s="402">
        <f>+-VLOOKUP(A193,'BG 092023'!A:C,3,FALSE)</f>
        <v>153.24</v>
      </c>
      <c r="D193" s="405"/>
      <c r="E193" s="405"/>
      <c r="F193" s="404">
        <v>0</v>
      </c>
      <c r="G193" s="404">
        <f>+C193-F193-D193+E193</f>
        <v>153.24</v>
      </c>
      <c r="H193" s="404">
        <v>0</v>
      </c>
      <c r="I193" s="404">
        <v>0</v>
      </c>
      <c r="J193" s="404">
        <v>0</v>
      </c>
      <c r="K193" s="404">
        <v>0</v>
      </c>
      <c r="L193" s="404">
        <f t="shared" si="26"/>
        <v>-153.24</v>
      </c>
      <c r="M193" s="404">
        <v>0</v>
      </c>
      <c r="N193" s="404">
        <v>0</v>
      </c>
      <c r="O193" s="404">
        <v>0</v>
      </c>
      <c r="P193" s="404">
        <v>0</v>
      </c>
      <c r="Q193" s="404">
        <v>0</v>
      </c>
      <c r="R193" s="404">
        <v>0</v>
      </c>
      <c r="S193" s="404">
        <v>0</v>
      </c>
      <c r="T193" s="404">
        <v>0</v>
      </c>
      <c r="U193" s="404">
        <v>0</v>
      </c>
      <c r="V193" s="404">
        <v>0</v>
      </c>
      <c r="W193" s="404">
        <v>0</v>
      </c>
      <c r="X193" s="404">
        <v>0</v>
      </c>
      <c r="Y193" s="404">
        <v>0</v>
      </c>
      <c r="Z193" s="405">
        <f t="shared" si="22"/>
        <v>0</v>
      </c>
      <c r="AA193" s="409"/>
    </row>
    <row r="194" spans="1:39" s="416" customFormat="1" ht="10.199999999999999">
      <c r="A194" s="410"/>
      <c r="B194" s="434" t="s">
        <v>616</v>
      </c>
      <c r="C194" s="411">
        <f>-C98</f>
        <v>-74797693.390000015</v>
      </c>
      <c r="D194" s="412"/>
      <c r="E194" s="411">
        <f>-C194</f>
        <v>74797693.390000015</v>
      </c>
      <c r="F194" s="411"/>
      <c r="G194" s="412">
        <f>+C194-F194-D194+E194</f>
        <v>0</v>
      </c>
      <c r="H194" s="413"/>
      <c r="I194" s="413"/>
      <c r="J194" s="413"/>
      <c r="K194" s="413"/>
      <c r="L194" s="413"/>
      <c r="M194" s="413"/>
      <c r="N194" s="413"/>
      <c r="O194" s="413"/>
      <c r="P194" s="413"/>
      <c r="Q194" s="413"/>
      <c r="R194" s="413"/>
      <c r="S194" s="413"/>
      <c r="T194" s="413"/>
      <c r="U194" s="413"/>
      <c r="V194" s="413"/>
      <c r="W194" s="413"/>
      <c r="X194" s="413"/>
      <c r="Y194" s="413"/>
      <c r="Z194" s="412"/>
      <c r="AA194" s="414"/>
      <c r="AB194" s="415"/>
      <c r="AC194" s="415"/>
      <c r="AD194" s="415"/>
      <c r="AE194" s="415"/>
      <c r="AF194" s="415"/>
      <c r="AG194" s="415"/>
      <c r="AH194" s="415"/>
      <c r="AI194" s="415"/>
      <c r="AJ194" s="415"/>
      <c r="AK194" s="415"/>
      <c r="AL194" s="415"/>
      <c r="AM194" s="415"/>
    </row>
    <row r="195" spans="1:39" s="401" customFormat="1" ht="10.8" thickBot="1">
      <c r="B195" s="435" t="s">
        <v>617</v>
      </c>
      <c r="C195" s="417">
        <f t="shared" ref="C195:H195" si="27">+SUM(C4:C194)</f>
        <v>0.28170071542263031</v>
      </c>
      <c r="D195" s="417">
        <f t="shared" si="27"/>
        <v>74797693.390000015</v>
      </c>
      <c r="E195" s="417">
        <f t="shared" si="27"/>
        <v>74797693.390000015</v>
      </c>
      <c r="F195" s="417">
        <f t="shared" si="27"/>
        <v>0</v>
      </c>
      <c r="G195" s="417">
        <f t="shared" si="27"/>
        <v>0.28170078039170221</v>
      </c>
      <c r="H195" s="417">
        <f t="shared" si="27"/>
        <v>19780090.109999999</v>
      </c>
      <c r="I195" s="417">
        <f t="shared" ref="I195:U195" si="28">+SUM(I4:I194)</f>
        <v>-74816854</v>
      </c>
      <c r="J195" s="417">
        <f t="shared" si="28"/>
        <v>0</v>
      </c>
      <c r="K195" s="417">
        <f t="shared" si="28"/>
        <v>0</v>
      </c>
      <c r="L195" s="417">
        <f t="shared" si="28"/>
        <v>-612314865.54000008</v>
      </c>
      <c r="M195" s="417">
        <f t="shared" si="28"/>
        <v>0</v>
      </c>
      <c r="N195" s="417">
        <f t="shared" si="28"/>
        <v>-1003000000</v>
      </c>
      <c r="O195" s="417">
        <f t="shared" si="28"/>
        <v>0</v>
      </c>
      <c r="P195" s="417">
        <f t="shared" si="28"/>
        <v>0</v>
      </c>
      <c r="Q195" s="417">
        <f t="shared" si="28"/>
        <v>-127004938.15000001</v>
      </c>
      <c r="R195" s="417">
        <f t="shared" si="28"/>
        <v>-2638292531.0300002</v>
      </c>
      <c r="S195" s="417">
        <f t="shared" si="28"/>
        <v>-3231368.49</v>
      </c>
      <c r="T195" s="417">
        <f t="shared" si="28"/>
        <v>0</v>
      </c>
      <c r="U195" s="417">
        <f t="shared" si="28"/>
        <v>5000000000</v>
      </c>
      <c r="V195" s="417">
        <f>+SUM(V4:V194)</f>
        <v>-14888457.609999217</v>
      </c>
      <c r="W195" s="417">
        <f>+SUM(W4:W194)</f>
        <v>0</v>
      </c>
      <c r="X195" s="417">
        <f>+SUM(X4:X194)</f>
        <v>-2976491.53</v>
      </c>
      <c r="Y195" s="417">
        <f>+SUM(Y4:Y194)</f>
        <v>13263520.58</v>
      </c>
      <c r="Z195" s="417">
        <f>+SUM(Z4:Z194)</f>
        <v>556518104.62170005</v>
      </c>
      <c r="AA195" s="418"/>
      <c r="AB195" s="419"/>
      <c r="AC195" s="419"/>
      <c r="AD195" s="419"/>
      <c r="AE195" s="419"/>
      <c r="AF195" s="419"/>
      <c r="AG195" s="419"/>
      <c r="AH195" s="419"/>
      <c r="AI195" s="419"/>
      <c r="AJ195" s="419"/>
      <c r="AK195" s="419"/>
      <c r="AL195" s="419"/>
      <c r="AM195" s="419"/>
    </row>
    <row r="196" spans="1:39" thickTop="1">
      <c r="C196" s="420"/>
      <c r="D196" s="420"/>
      <c r="E196" s="420">
        <f>D195-E195</f>
        <v>0</v>
      </c>
      <c r="H196" s="421"/>
      <c r="I196" s="421"/>
      <c r="J196" s="421"/>
      <c r="K196" s="421"/>
      <c r="L196" s="421"/>
      <c r="M196" s="421">
        <f>+SUM(H195:M195)</f>
        <v>-667351629.43000007</v>
      </c>
      <c r="N196" s="421"/>
      <c r="O196" s="421"/>
      <c r="P196" s="421"/>
      <c r="Q196" s="421"/>
      <c r="R196" s="421"/>
      <c r="S196" s="421"/>
      <c r="T196" s="421">
        <f>+SUM(N195:T195)</f>
        <v>-3771528837.6700001</v>
      </c>
      <c r="U196" s="421"/>
      <c r="V196" s="421"/>
      <c r="W196" s="421"/>
      <c r="X196" s="421">
        <f>+SUM(U195:X195)</f>
        <v>4982135050.8600006</v>
      </c>
      <c r="Y196" s="421">
        <f>Y195</f>
        <v>13263520.58</v>
      </c>
      <c r="Z196" s="421">
        <f>SUM(G195:Y195)</f>
        <v>556518104.6217016</v>
      </c>
      <c r="AA196" s="418"/>
      <c r="AB196" s="419"/>
      <c r="AC196" s="419"/>
      <c r="AD196" s="419"/>
      <c r="AE196" s="419"/>
      <c r="AF196" s="419"/>
      <c r="AG196" s="419"/>
      <c r="AH196" s="419"/>
      <c r="AI196" s="419"/>
      <c r="AJ196" s="419"/>
      <c r="AK196" s="419"/>
      <c r="AL196" s="419"/>
      <c r="AM196" s="419"/>
    </row>
    <row r="197" spans="1:39" ht="14.4">
      <c r="B197" s="422"/>
      <c r="C197" s="422"/>
      <c r="D197" s="422"/>
      <c r="E197" s="423"/>
      <c r="F197" s="424"/>
      <c r="G197" s="424"/>
      <c r="H197" s="425"/>
      <c r="I197" s="425"/>
      <c r="J197" s="425"/>
      <c r="K197" s="425"/>
      <c r="L197" s="426"/>
      <c r="M197" s="426"/>
      <c r="N197" s="425"/>
      <c r="O197" s="425"/>
      <c r="P197" s="425"/>
      <c r="Q197" s="425"/>
      <c r="R197" s="425"/>
      <c r="S197" s="425"/>
      <c r="T197" s="425"/>
      <c r="U197" s="425"/>
      <c r="V197" s="425"/>
      <c r="W197" s="425"/>
      <c r="X197" s="425"/>
      <c r="Y197" s="425"/>
      <c r="Z197" s="425">
        <f>+Z195-Z196</f>
        <v>-1.5497207641601563E-6</v>
      </c>
      <c r="AA197" s="427"/>
      <c r="AB197" s="419"/>
      <c r="AC197" s="419"/>
      <c r="AD197" s="419"/>
      <c r="AE197" s="419"/>
      <c r="AF197" s="419"/>
      <c r="AG197" s="419"/>
      <c r="AH197" s="419"/>
      <c r="AI197" s="419"/>
      <c r="AJ197" s="419"/>
      <c r="AK197" s="419"/>
      <c r="AL197" s="419"/>
      <c r="AM197" s="419"/>
    </row>
    <row r="198" spans="1:39" ht="14.4">
      <c r="C198" s="428"/>
      <c r="F198" s="429"/>
      <c r="G198" s="429"/>
      <c r="Z198" s="428"/>
      <c r="AA198" s="427"/>
    </row>
    <row r="199" spans="1:39" ht="14.4">
      <c r="C199" s="428"/>
      <c r="G199" s="430"/>
      <c r="H199" s="431"/>
      <c r="I199" s="431"/>
      <c r="J199" s="431"/>
      <c r="K199" s="431"/>
      <c r="L199" s="431"/>
      <c r="M199" s="431"/>
      <c r="N199" s="431"/>
      <c r="O199" s="431"/>
      <c r="P199" s="431"/>
      <c r="Q199" s="431"/>
      <c r="R199" s="431"/>
      <c r="S199" s="431"/>
      <c r="T199" s="431"/>
      <c r="U199" s="431"/>
      <c r="V199" s="431"/>
      <c r="W199" s="431"/>
      <c r="X199" s="431"/>
      <c r="Y199" s="431"/>
    </row>
    <row r="200" spans="1:39" ht="14.4">
      <c r="C200" s="432"/>
      <c r="H200" s="433"/>
      <c r="I200" s="433"/>
      <c r="J200" s="433"/>
      <c r="K200" s="433"/>
      <c r="L200" s="433"/>
      <c r="M200" s="433"/>
      <c r="N200" s="433"/>
      <c r="O200" s="433"/>
      <c r="P200" s="433"/>
      <c r="Q200" s="433"/>
      <c r="R200" s="433"/>
      <c r="S200" s="433"/>
      <c r="T200" s="433"/>
      <c r="U200" s="433"/>
      <c r="V200" s="433"/>
      <c r="W200" s="433"/>
      <c r="X200" s="433"/>
      <c r="Y200" s="433"/>
      <c r="Z200" s="428"/>
    </row>
    <row r="201" spans="1:39" ht="15" customHeight="1">
      <c r="C201" s="432"/>
    </row>
  </sheetData>
  <mergeCells count="8">
    <mergeCell ref="B1:Z1"/>
    <mergeCell ref="B2:B3"/>
    <mergeCell ref="D2:E2"/>
    <mergeCell ref="H2:M2"/>
    <mergeCell ref="N2:T2"/>
    <mergeCell ref="U2:X2"/>
    <mergeCell ref="Y2:Y3"/>
    <mergeCell ref="Z2:Z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B1:T300"/>
  <sheetViews>
    <sheetView showGridLines="0" zoomScale="80" zoomScaleNormal="80" zoomScaleSheetLayoutView="90" workbookViewId="0">
      <pane ySplit="10" topLeftCell="A11" activePane="bottomLeft" state="frozen"/>
      <selection pane="bottomLeft" activeCell="N24" sqref="N24"/>
    </sheetView>
  </sheetViews>
  <sheetFormatPr baseColWidth="10" defaultColWidth="11.44140625" defaultRowHeight="14.4"/>
  <cols>
    <col min="1" max="1" width="3.5546875" style="40" customWidth="1"/>
    <col min="2" max="3" width="11.44140625" style="40"/>
    <col min="4" max="4" width="13.5546875" style="40" bestFit="1" customWidth="1"/>
    <col min="5" max="5" width="15" style="40" customWidth="1"/>
    <col min="6" max="6" width="19.6640625" style="40" customWidth="1"/>
    <col min="7" max="7" width="18" style="40" customWidth="1"/>
    <col min="8" max="8" width="13.109375" style="40" customWidth="1"/>
    <col min="9" max="10" width="11.44140625" style="40"/>
    <col min="11" max="11" width="12.5546875" style="40" customWidth="1"/>
    <col min="12" max="12" width="4.44140625" style="40" customWidth="1"/>
    <col min="13" max="14" width="11.44140625" style="40"/>
    <col min="15" max="15" width="36.88671875" style="70" customWidth="1"/>
    <col min="16" max="16" width="29.5546875" style="249" customWidth="1"/>
    <col min="17" max="16384" width="11.44140625" style="40"/>
  </cols>
  <sheetData>
    <row r="1" spans="2:20" s="32" customFormat="1" ht="10.199999999999999" customHeight="1">
      <c r="O1" s="70"/>
    </row>
    <row r="2" spans="2:20" s="32" customFormat="1">
      <c r="B2" s="31"/>
      <c r="C2" s="31"/>
      <c r="D2" s="31"/>
      <c r="E2" s="31"/>
      <c r="F2" s="31"/>
      <c r="G2" s="31"/>
      <c r="H2" s="31"/>
      <c r="I2" s="31"/>
      <c r="J2" s="31"/>
      <c r="K2" s="31"/>
      <c r="L2" s="31"/>
      <c r="M2" s="31"/>
      <c r="N2" s="31"/>
      <c r="O2" s="80"/>
      <c r="P2" s="31"/>
      <c r="Q2" s="31"/>
      <c r="R2" s="31"/>
      <c r="S2" s="31"/>
      <c r="T2" s="31"/>
    </row>
    <row r="3" spans="2:20" s="32" customFormat="1">
      <c r="B3" s="31"/>
      <c r="C3" s="31"/>
      <c r="D3" s="31"/>
      <c r="E3" s="31"/>
      <c r="F3" s="31"/>
      <c r="G3" s="31"/>
      <c r="H3" s="31"/>
      <c r="I3" s="31"/>
      <c r="J3" s="31"/>
      <c r="K3" s="31"/>
      <c r="L3" s="31"/>
      <c r="M3" s="31"/>
      <c r="N3" s="31"/>
      <c r="O3" s="31"/>
      <c r="P3" s="31"/>
      <c r="Q3" s="31"/>
      <c r="R3" s="31"/>
      <c r="S3" s="31"/>
      <c r="T3" s="31"/>
    </row>
    <row r="4" spans="2:20" s="32" customFormat="1">
      <c r="B4" s="31"/>
      <c r="C4" s="31"/>
      <c r="D4" s="31"/>
      <c r="E4" s="31"/>
      <c r="F4" s="31"/>
      <c r="G4" s="31"/>
      <c r="H4" s="31"/>
      <c r="I4" s="31"/>
      <c r="J4" s="31"/>
      <c r="K4" s="31"/>
      <c r="L4" s="31"/>
      <c r="M4" s="31"/>
      <c r="O4" s="70"/>
    </row>
    <row r="5" spans="2:20" s="32" customFormat="1">
      <c r="B5" s="31"/>
      <c r="C5" s="31"/>
      <c r="D5" s="31"/>
      <c r="E5" s="31"/>
      <c r="F5" s="31"/>
      <c r="G5" s="31"/>
      <c r="H5" s="31"/>
      <c r="I5" s="31"/>
      <c r="J5" s="31"/>
      <c r="K5" s="31"/>
      <c r="L5" s="31"/>
      <c r="M5" s="31"/>
      <c r="O5" s="70"/>
    </row>
    <row r="6" spans="2:20" s="32" customFormat="1">
      <c r="B6" s="31"/>
      <c r="C6" s="31"/>
      <c r="D6" s="31"/>
      <c r="E6" s="31"/>
      <c r="F6" s="31"/>
      <c r="G6" s="31"/>
      <c r="H6" s="31"/>
      <c r="I6" s="31"/>
      <c r="J6" s="31"/>
      <c r="K6" s="31"/>
      <c r="L6" s="31"/>
      <c r="M6" s="31"/>
      <c r="O6" s="70"/>
    </row>
    <row r="7" spans="2:20" s="32" customFormat="1" ht="20.399999999999999" customHeight="1">
      <c r="B7" s="85"/>
      <c r="C7" s="85"/>
      <c r="D7" s="85"/>
      <c r="E7" s="85"/>
      <c r="F7" s="85"/>
      <c r="G7" s="85"/>
      <c r="H7" s="85"/>
      <c r="I7" s="85"/>
      <c r="J7" s="85"/>
      <c r="K7" s="85"/>
      <c r="L7" s="85"/>
      <c r="M7" s="85"/>
      <c r="N7" s="85"/>
      <c r="O7" s="67"/>
      <c r="P7" s="85"/>
      <c r="Q7" s="85"/>
      <c r="R7" s="85"/>
      <c r="S7" s="85"/>
      <c r="T7" s="85"/>
    </row>
    <row r="8" spans="2:20" ht="19.2" customHeight="1">
      <c r="B8" s="515" t="s">
        <v>333</v>
      </c>
      <c r="C8" s="515"/>
      <c r="D8" s="515"/>
      <c r="E8" s="515"/>
      <c r="F8" s="515"/>
      <c r="G8" s="515"/>
      <c r="H8" s="515"/>
      <c r="I8" s="515"/>
      <c r="J8" s="515"/>
      <c r="K8" s="515"/>
      <c r="L8" s="515"/>
      <c r="M8" s="59"/>
    </row>
    <row r="9" spans="2:20" ht="19.2" customHeight="1">
      <c r="B9" s="515" t="s">
        <v>620</v>
      </c>
      <c r="C9" s="515"/>
      <c r="D9" s="515"/>
      <c r="E9" s="515"/>
      <c r="F9" s="515"/>
      <c r="G9" s="515"/>
      <c r="H9" s="515"/>
      <c r="I9" s="515"/>
      <c r="J9" s="515"/>
      <c r="K9" s="515"/>
      <c r="L9" s="515"/>
      <c r="M9" s="59"/>
    </row>
    <row r="10" spans="2:20" ht="19.2" customHeight="1">
      <c r="B10" s="516" t="s">
        <v>388</v>
      </c>
      <c r="C10" s="516"/>
      <c r="D10" s="516"/>
      <c r="E10" s="516"/>
      <c r="F10" s="516"/>
      <c r="G10" s="516"/>
      <c r="H10" s="516"/>
      <c r="I10" s="516"/>
      <c r="J10" s="516"/>
      <c r="K10" s="516"/>
      <c r="L10" s="516"/>
      <c r="M10" s="59"/>
    </row>
    <row r="11" spans="2:20">
      <c r="P11" s="250"/>
    </row>
    <row r="12" spans="2:20">
      <c r="B12" s="59" t="s">
        <v>247</v>
      </c>
      <c r="P12" s="250"/>
    </row>
    <row r="13" spans="2:20" s="219" customFormat="1" ht="42" customHeight="1">
      <c r="B13" s="514" t="s">
        <v>621</v>
      </c>
      <c r="C13" s="514"/>
      <c r="D13" s="514"/>
      <c r="E13" s="514"/>
      <c r="F13" s="514"/>
      <c r="G13" s="514"/>
      <c r="H13" s="514"/>
      <c r="I13" s="514"/>
      <c r="J13" s="514"/>
      <c r="K13" s="514"/>
      <c r="L13" s="514"/>
      <c r="M13" s="213"/>
      <c r="O13" s="251"/>
      <c r="P13" s="252"/>
    </row>
    <row r="14" spans="2:20">
      <c r="B14" s="219"/>
      <c r="C14" s="219"/>
      <c r="D14" s="219"/>
      <c r="E14" s="219"/>
      <c r="F14" s="219"/>
      <c r="G14" s="219"/>
      <c r="H14" s="219"/>
      <c r="I14" s="219"/>
      <c r="J14" s="219"/>
      <c r="K14" s="219"/>
    </row>
    <row r="15" spans="2:20">
      <c r="B15" s="59" t="s">
        <v>248</v>
      </c>
    </row>
    <row r="17" spans="2:16">
      <c r="B17" s="59" t="s">
        <v>169</v>
      </c>
    </row>
    <row r="18" spans="2:16" ht="9" customHeight="1"/>
    <row r="19" spans="2:16" s="219" customFormat="1" ht="76.2" customHeight="1">
      <c r="B19" s="514" t="s">
        <v>391</v>
      </c>
      <c r="C19" s="514"/>
      <c r="D19" s="514"/>
      <c r="E19" s="514"/>
      <c r="F19" s="514"/>
      <c r="G19" s="514"/>
      <c r="H19" s="514"/>
      <c r="I19" s="514"/>
      <c r="J19" s="514"/>
      <c r="K19" s="514"/>
      <c r="L19" s="514"/>
      <c r="M19" s="213"/>
      <c r="O19" s="251"/>
      <c r="P19" s="252"/>
    </row>
    <row r="20" spans="2:16" s="219" customFormat="1" ht="40.200000000000003" customHeight="1">
      <c r="B20" s="514" t="s">
        <v>393</v>
      </c>
      <c r="C20" s="514"/>
      <c r="D20" s="514"/>
      <c r="E20" s="514"/>
      <c r="F20" s="514"/>
      <c r="G20" s="514"/>
      <c r="H20" s="514"/>
      <c r="I20" s="514"/>
      <c r="J20" s="514"/>
      <c r="K20" s="514"/>
      <c r="L20" s="514"/>
      <c r="M20" s="213"/>
      <c r="O20" s="251"/>
      <c r="P20" s="252"/>
    </row>
    <row r="21" spans="2:16" s="219" customFormat="1">
      <c r="O21" s="251"/>
      <c r="P21" s="252"/>
    </row>
    <row r="22" spans="2:16" ht="13.8" customHeight="1">
      <c r="B22" s="247" t="s">
        <v>172</v>
      </c>
    </row>
    <row r="23" spans="2:16" s="219" customFormat="1" ht="42" customHeight="1">
      <c r="B23" s="514" t="s">
        <v>392</v>
      </c>
      <c r="C23" s="514"/>
      <c r="D23" s="514"/>
      <c r="E23" s="514"/>
      <c r="F23" s="514"/>
      <c r="G23" s="514"/>
      <c r="H23" s="514"/>
      <c r="I23" s="514"/>
      <c r="J23" s="514"/>
      <c r="K23" s="514"/>
      <c r="L23" s="514"/>
      <c r="M23" s="213"/>
      <c r="O23" s="251"/>
      <c r="P23" s="252"/>
    </row>
    <row r="24" spans="2:16" s="219" customFormat="1">
      <c r="O24" s="251"/>
      <c r="P24" s="252"/>
    </row>
    <row r="25" spans="2:16" s="219" customFormat="1">
      <c r="O25" s="251"/>
      <c r="P25" s="252"/>
    </row>
    <row r="26" spans="2:16">
      <c r="B26" s="59" t="s">
        <v>249</v>
      </c>
    </row>
    <row r="28" spans="2:16">
      <c r="B28" s="59" t="s">
        <v>173</v>
      </c>
    </row>
    <row r="29" spans="2:16" s="219" customFormat="1" ht="42" customHeight="1">
      <c r="B29" s="514" t="s">
        <v>394</v>
      </c>
      <c r="C29" s="514"/>
      <c r="D29" s="514"/>
      <c r="E29" s="514"/>
      <c r="F29" s="514"/>
      <c r="G29" s="514"/>
      <c r="H29" s="514"/>
      <c r="I29" s="514"/>
      <c r="J29" s="514"/>
      <c r="K29" s="514"/>
      <c r="L29" s="514"/>
      <c r="M29" s="213"/>
      <c r="O29" s="251"/>
      <c r="P29" s="252"/>
    </row>
    <row r="30" spans="2:16" s="219" customFormat="1" ht="79.8" customHeight="1">
      <c r="B30" s="514" t="s">
        <v>622</v>
      </c>
      <c r="C30" s="514"/>
      <c r="D30" s="514"/>
      <c r="E30" s="514"/>
      <c r="F30" s="514"/>
      <c r="G30" s="514"/>
      <c r="H30" s="514"/>
      <c r="I30" s="514"/>
      <c r="J30" s="514"/>
      <c r="K30" s="514"/>
      <c r="L30" s="514"/>
      <c r="M30" s="213"/>
      <c r="O30" s="251"/>
      <c r="P30" s="252"/>
    </row>
    <row r="31" spans="2:16" s="219" customFormat="1" ht="51.6" customHeight="1">
      <c r="B31" s="514" t="s">
        <v>258</v>
      </c>
      <c r="C31" s="514"/>
      <c r="D31" s="514"/>
      <c r="E31" s="514"/>
      <c r="F31" s="514"/>
      <c r="G31" s="514"/>
      <c r="H31" s="514"/>
      <c r="I31" s="514"/>
      <c r="J31" s="514"/>
      <c r="K31" s="514"/>
      <c r="L31" s="514"/>
      <c r="M31" s="213"/>
      <c r="O31" s="251"/>
      <c r="P31" s="252"/>
    </row>
    <row r="32" spans="2:16" ht="16.2" customHeight="1">
      <c r="B32" s="219"/>
      <c r="C32" s="219"/>
      <c r="D32" s="219"/>
      <c r="E32" s="219"/>
      <c r="F32" s="219"/>
      <c r="G32" s="219"/>
      <c r="H32" s="219"/>
      <c r="I32" s="219"/>
      <c r="J32" s="219"/>
      <c r="K32" s="219"/>
    </row>
    <row r="33" spans="2:16">
      <c r="B33" s="59" t="s">
        <v>174</v>
      </c>
      <c r="C33" s="219"/>
      <c r="D33" s="219"/>
      <c r="E33" s="219"/>
      <c r="F33" s="219"/>
      <c r="G33" s="219"/>
      <c r="H33" s="219"/>
      <c r="I33" s="219"/>
      <c r="J33" s="219"/>
      <c r="K33" s="219"/>
    </row>
    <row r="34" spans="2:16" ht="12" customHeight="1">
      <c r="B34" s="59"/>
      <c r="C34" s="219"/>
      <c r="D34" s="219"/>
      <c r="E34" s="219"/>
      <c r="F34" s="219"/>
      <c r="G34" s="219"/>
      <c r="H34" s="219"/>
      <c r="I34" s="219"/>
      <c r="J34" s="219"/>
      <c r="K34" s="219"/>
    </row>
    <row r="35" spans="2:16">
      <c r="B35" s="59" t="s">
        <v>259</v>
      </c>
      <c r="C35" s="219"/>
      <c r="D35" s="219"/>
      <c r="E35" s="219"/>
      <c r="F35" s="219"/>
      <c r="G35" s="219"/>
      <c r="H35" s="219"/>
      <c r="I35" s="219"/>
      <c r="J35" s="219"/>
      <c r="K35" s="219"/>
    </row>
    <row r="36" spans="2:16" s="219" customFormat="1" ht="24.6" customHeight="1">
      <c r="B36" s="514" t="s">
        <v>319</v>
      </c>
      <c r="C36" s="514"/>
      <c r="D36" s="514"/>
      <c r="E36" s="514"/>
      <c r="F36" s="514"/>
      <c r="G36" s="514"/>
      <c r="H36" s="514"/>
      <c r="I36" s="514"/>
      <c r="J36" s="514"/>
      <c r="K36" s="514"/>
      <c r="L36" s="514"/>
      <c r="M36" s="213"/>
      <c r="O36" s="251"/>
      <c r="P36" s="252"/>
    </row>
    <row r="37" spans="2:16" s="219" customFormat="1" ht="36" customHeight="1">
      <c r="B37" s="514" t="s">
        <v>395</v>
      </c>
      <c r="C37" s="514"/>
      <c r="D37" s="514"/>
      <c r="E37" s="514"/>
      <c r="F37" s="514"/>
      <c r="G37" s="514"/>
      <c r="H37" s="514"/>
      <c r="I37" s="514"/>
      <c r="J37" s="514"/>
      <c r="K37" s="514"/>
      <c r="L37" s="514"/>
      <c r="M37" s="213"/>
      <c r="O37" s="251"/>
      <c r="P37" s="252"/>
    </row>
    <row r="38" spans="2:16" ht="12" customHeight="1">
      <c r="B38" s="59"/>
      <c r="C38" s="219"/>
      <c r="D38" s="219"/>
      <c r="E38" s="219"/>
      <c r="F38" s="219"/>
      <c r="G38" s="219"/>
      <c r="H38" s="219"/>
      <c r="I38" s="219"/>
      <c r="J38" s="219"/>
      <c r="K38" s="219"/>
    </row>
    <row r="39" spans="2:16" ht="15.6" customHeight="1">
      <c r="B39" s="59" t="s">
        <v>291</v>
      </c>
      <c r="C39" s="219"/>
      <c r="D39" s="219"/>
      <c r="E39" s="219"/>
      <c r="F39" s="219"/>
      <c r="G39" s="219"/>
      <c r="H39" s="219"/>
      <c r="I39" s="219"/>
      <c r="J39" s="219"/>
      <c r="K39" s="219"/>
    </row>
    <row r="40" spans="2:16" ht="18.600000000000001" customHeight="1">
      <c r="B40" s="254" t="s">
        <v>260</v>
      </c>
      <c r="C40" s="219"/>
      <c r="D40" s="219"/>
      <c r="E40" s="219"/>
      <c r="F40" s="219"/>
      <c r="G40" s="219"/>
      <c r="H40" s="219"/>
      <c r="I40" s="219"/>
      <c r="J40" s="219"/>
      <c r="K40" s="219"/>
    </row>
    <row r="41" spans="2:16" s="219" customFormat="1" ht="64.8" customHeight="1">
      <c r="B41" s="514" t="s">
        <v>396</v>
      </c>
      <c r="C41" s="514"/>
      <c r="D41" s="514"/>
      <c r="E41" s="514"/>
      <c r="F41" s="514"/>
      <c r="G41" s="514"/>
      <c r="H41" s="514"/>
      <c r="I41" s="514"/>
      <c r="J41" s="514"/>
      <c r="K41" s="514"/>
      <c r="L41" s="514"/>
      <c r="M41" s="213"/>
      <c r="O41" s="251"/>
      <c r="P41" s="252"/>
    </row>
    <row r="42" spans="2:16" ht="18.600000000000001" customHeight="1">
      <c r="B42" s="254" t="s">
        <v>261</v>
      </c>
      <c r="C42" s="219"/>
      <c r="D42" s="219"/>
      <c r="E42" s="219"/>
      <c r="F42" s="219"/>
      <c r="G42" s="219"/>
      <c r="H42" s="219"/>
      <c r="I42" s="219"/>
      <c r="J42" s="219"/>
      <c r="K42" s="219"/>
    </row>
    <row r="43" spans="2:16" s="219" customFormat="1" ht="42" customHeight="1">
      <c r="B43" s="514" t="s">
        <v>262</v>
      </c>
      <c r="C43" s="514"/>
      <c r="D43" s="514"/>
      <c r="E43" s="514"/>
      <c r="F43" s="514"/>
      <c r="G43" s="514"/>
      <c r="H43" s="514"/>
      <c r="I43" s="514"/>
      <c r="J43" s="514"/>
      <c r="K43" s="514"/>
      <c r="L43" s="514"/>
      <c r="M43" s="213"/>
      <c r="O43" s="251"/>
      <c r="P43" s="252"/>
    </row>
    <row r="44" spans="2:16">
      <c r="B44" s="219"/>
      <c r="C44" s="219"/>
      <c r="D44" s="219"/>
      <c r="E44" s="219"/>
      <c r="F44" s="219"/>
      <c r="G44" s="219"/>
      <c r="H44" s="219"/>
      <c r="I44" s="219"/>
      <c r="J44" s="219"/>
      <c r="K44" s="219"/>
    </row>
    <row r="45" spans="2:16" ht="16.5" customHeight="1">
      <c r="B45" s="53" t="s">
        <v>397</v>
      </c>
      <c r="C45" s="219"/>
      <c r="D45" s="219"/>
      <c r="E45" s="219"/>
      <c r="F45" s="219"/>
      <c r="G45" s="219"/>
      <c r="H45" s="219"/>
      <c r="I45" s="219"/>
      <c r="J45" s="219"/>
      <c r="K45" s="219"/>
    </row>
    <row r="46" spans="2:16" s="219" customFormat="1" ht="42" customHeight="1">
      <c r="B46" s="514" t="s">
        <v>398</v>
      </c>
      <c r="C46" s="514"/>
      <c r="D46" s="514"/>
      <c r="E46" s="514"/>
      <c r="F46" s="514"/>
      <c r="G46" s="514"/>
      <c r="H46" s="514"/>
      <c r="I46" s="514"/>
      <c r="J46" s="514"/>
      <c r="K46" s="514"/>
      <c r="L46" s="514"/>
      <c r="M46" s="213"/>
      <c r="O46" s="251"/>
      <c r="P46" s="252"/>
    </row>
    <row r="47" spans="2:16" s="219" customFormat="1" ht="42" customHeight="1">
      <c r="B47" s="514" t="s">
        <v>246</v>
      </c>
      <c r="C47" s="514"/>
      <c r="D47" s="514"/>
      <c r="E47" s="514"/>
      <c r="F47" s="514"/>
      <c r="G47" s="514"/>
      <c r="H47" s="514"/>
      <c r="I47" s="514"/>
      <c r="J47" s="514"/>
      <c r="K47" s="514"/>
      <c r="L47" s="514"/>
      <c r="M47" s="213"/>
      <c r="O47" s="251"/>
      <c r="P47" s="252"/>
    </row>
    <row r="48" spans="2:16" ht="20.7" customHeight="1">
      <c r="B48" s="59" t="s">
        <v>390</v>
      </c>
      <c r="C48" s="216"/>
      <c r="D48" s="216"/>
      <c r="E48" s="216"/>
      <c r="F48" s="216"/>
      <c r="G48" s="216"/>
      <c r="H48" s="216"/>
      <c r="I48" s="216"/>
      <c r="J48" s="216"/>
      <c r="K48" s="216"/>
    </row>
    <row r="49" spans="2:16" s="219" customFormat="1" ht="42" customHeight="1">
      <c r="B49" s="514" t="s">
        <v>402</v>
      </c>
      <c r="C49" s="514"/>
      <c r="D49" s="514"/>
      <c r="E49" s="514"/>
      <c r="F49" s="514"/>
      <c r="G49" s="514"/>
      <c r="H49" s="514"/>
      <c r="I49" s="514"/>
      <c r="J49" s="514"/>
      <c r="K49" s="514"/>
      <c r="L49" s="514"/>
      <c r="M49" s="213"/>
      <c r="O49" s="251"/>
      <c r="P49" s="252"/>
    </row>
    <row r="50" spans="2:16">
      <c r="B50" s="219"/>
      <c r="C50" s="219"/>
      <c r="D50" s="219"/>
      <c r="E50" s="219"/>
      <c r="F50" s="219"/>
      <c r="G50" s="219"/>
      <c r="H50" s="219"/>
      <c r="I50" s="219"/>
      <c r="J50" s="219"/>
      <c r="K50" s="219"/>
    </row>
    <row r="51" spans="2:16">
      <c r="B51" s="59" t="s">
        <v>403</v>
      </c>
    </row>
    <row r="52" spans="2:16" s="219" customFormat="1" ht="42" customHeight="1">
      <c r="B52" s="514" t="s">
        <v>399</v>
      </c>
      <c r="C52" s="514"/>
      <c r="D52" s="514"/>
      <c r="E52" s="514"/>
      <c r="F52" s="514"/>
      <c r="G52" s="514"/>
      <c r="H52" s="514"/>
      <c r="I52" s="514"/>
      <c r="J52" s="514"/>
      <c r="K52" s="514"/>
      <c r="L52" s="514"/>
      <c r="M52" s="213"/>
      <c r="O52" s="251"/>
      <c r="P52" s="252"/>
    </row>
    <row r="53" spans="2:16" s="219" customFormat="1" ht="35.4" customHeight="1">
      <c r="B53" s="514" t="s">
        <v>401</v>
      </c>
      <c r="C53" s="514"/>
      <c r="D53" s="514"/>
      <c r="E53" s="514"/>
      <c r="F53" s="514"/>
      <c r="G53" s="514"/>
      <c r="H53" s="514"/>
      <c r="I53" s="514"/>
      <c r="J53" s="514"/>
      <c r="K53" s="514"/>
      <c r="L53" s="514"/>
      <c r="M53" s="213"/>
      <c r="O53" s="251"/>
      <c r="P53" s="252"/>
    </row>
    <row r="54" spans="2:16" ht="10.5" customHeight="1">
      <c r="B54" s="219"/>
      <c r="C54" s="219"/>
      <c r="D54" s="219"/>
      <c r="E54" s="219"/>
      <c r="F54" s="219"/>
      <c r="G54" s="219"/>
      <c r="H54" s="219"/>
      <c r="I54" s="219"/>
      <c r="J54" s="219"/>
      <c r="K54" s="219"/>
    </row>
    <row r="55" spans="2:16">
      <c r="B55" s="59" t="s">
        <v>404</v>
      </c>
    </row>
    <row r="56" spans="2:16" s="219" customFormat="1" ht="42" customHeight="1">
      <c r="B56" s="514" t="s">
        <v>405</v>
      </c>
      <c r="C56" s="514"/>
      <c r="D56" s="514"/>
      <c r="E56" s="514"/>
      <c r="F56" s="514"/>
      <c r="G56" s="514"/>
      <c r="H56" s="514"/>
      <c r="I56" s="514"/>
      <c r="J56" s="514"/>
      <c r="K56" s="514"/>
      <c r="L56" s="514"/>
      <c r="M56" s="213"/>
      <c r="O56" s="251"/>
      <c r="P56" s="252"/>
    </row>
    <row r="58" spans="2:16">
      <c r="B58" s="59" t="s">
        <v>400</v>
      </c>
    </row>
    <row r="59" spans="2:16" s="219" customFormat="1" ht="30.6" customHeight="1">
      <c r="B59" s="514" t="s">
        <v>298</v>
      </c>
      <c r="C59" s="514"/>
      <c r="D59" s="514"/>
      <c r="E59" s="514"/>
      <c r="F59" s="514"/>
      <c r="G59" s="514"/>
      <c r="H59" s="514"/>
      <c r="I59" s="514"/>
      <c r="J59" s="514"/>
      <c r="K59" s="514"/>
      <c r="L59" s="514"/>
      <c r="M59" s="213"/>
      <c r="O59" s="251"/>
      <c r="P59" s="252"/>
    </row>
    <row r="60" spans="2:16" s="219" customFormat="1" ht="21.6" customHeight="1">
      <c r="B60" s="514" t="s">
        <v>175</v>
      </c>
      <c r="C60" s="514"/>
      <c r="D60" s="514"/>
      <c r="E60" s="514"/>
      <c r="F60" s="514"/>
      <c r="G60" s="514"/>
      <c r="H60" s="514"/>
      <c r="I60" s="514"/>
      <c r="J60" s="514"/>
      <c r="K60" s="514"/>
      <c r="L60" s="514"/>
      <c r="M60" s="213"/>
      <c r="O60" s="251"/>
      <c r="P60" s="252"/>
    </row>
    <row r="61" spans="2:16" ht="13.5" customHeight="1">
      <c r="B61" s="219"/>
      <c r="C61" s="219"/>
      <c r="D61" s="219"/>
      <c r="E61" s="219"/>
      <c r="F61" s="219"/>
      <c r="G61" s="219"/>
      <c r="H61" s="219"/>
      <c r="I61" s="219"/>
      <c r="J61" s="219"/>
      <c r="K61" s="219"/>
    </row>
    <row r="62" spans="2:16">
      <c r="B62" s="59" t="s">
        <v>406</v>
      </c>
    </row>
    <row r="63" spans="2:16" s="219" customFormat="1" ht="42.6" customHeight="1">
      <c r="B63" s="514" t="s">
        <v>176</v>
      </c>
      <c r="C63" s="514"/>
      <c r="D63" s="514"/>
      <c r="E63" s="514"/>
      <c r="F63" s="514"/>
      <c r="G63" s="514"/>
      <c r="H63" s="514"/>
      <c r="I63" s="514"/>
      <c r="J63" s="514"/>
      <c r="K63" s="514"/>
      <c r="L63" s="514"/>
      <c r="M63" s="213"/>
      <c r="O63" s="251"/>
      <c r="P63" s="252"/>
    </row>
    <row r="64" spans="2:16" s="219" customFormat="1" ht="21.6" customHeight="1">
      <c r="B64" s="514" t="s">
        <v>329</v>
      </c>
      <c r="C64" s="514"/>
      <c r="D64" s="514"/>
      <c r="E64" s="514"/>
      <c r="F64" s="514"/>
      <c r="G64" s="514"/>
      <c r="H64" s="514"/>
      <c r="I64" s="514"/>
      <c r="J64" s="514"/>
      <c r="K64" s="514"/>
      <c r="L64" s="514"/>
      <c r="M64" s="213"/>
      <c r="O64" s="251"/>
      <c r="P64" s="252"/>
    </row>
    <row r="65" spans="2:16">
      <c r="B65" s="219"/>
      <c r="C65" s="219"/>
      <c r="D65" s="219"/>
      <c r="E65" s="219"/>
      <c r="F65" s="219"/>
      <c r="G65" s="219"/>
      <c r="H65" s="219"/>
      <c r="I65" s="219"/>
      <c r="J65" s="219"/>
      <c r="K65" s="219"/>
    </row>
    <row r="66" spans="2:16">
      <c r="B66" s="59" t="s">
        <v>408</v>
      </c>
      <c r="C66" s="219"/>
      <c r="D66" s="219"/>
      <c r="E66" s="219"/>
      <c r="F66" s="219"/>
      <c r="G66" s="219"/>
      <c r="H66" s="219"/>
      <c r="I66" s="219"/>
      <c r="J66" s="219"/>
      <c r="K66" s="219"/>
    </row>
    <row r="67" spans="2:16" s="219" customFormat="1" ht="42" customHeight="1">
      <c r="B67" s="514" t="s">
        <v>407</v>
      </c>
      <c r="C67" s="514"/>
      <c r="D67" s="514"/>
      <c r="E67" s="514"/>
      <c r="F67" s="514"/>
      <c r="G67" s="514"/>
      <c r="H67" s="514"/>
      <c r="I67" s="514"/>
      <c r="J67" s="514"/>
      <c r="K67" s="514"/>
      <c r="L67" s="514"/>
      <c r="M67" s="213"/>
      <c r="O67" s="251"/>
      <c r="P67" s="252"/>
    </row>
    <row r="68" spans="2:16" s="219" customFormat="1">
      <c r="B68" s="59" t="s">
        <v>321</v>
      </c>
      <c r="L68" s="40"/>
      <c r="M68" s="40"/>
      <c r="O68" s="251"/>
      <c r="P68" s="253"/>
    </row>
    <row r="69" spans="2:16" s="219" customFormat="1" ht="42" customHeight="1">
      <c r="B69" s="514" t="s">
        <v>322</v>
      </c>
      <c r="C69" s="514"/>
      <c r="D69" s="514"/>
      <c r="E69" s="514"/>
      <c r="F69" s="514"/>
      <c r="G69" s="514"/>
      <c r="H69" s="514"/>
      <c r="I69" s="514"/>
      <c r="J69" s="514"/>
      <c r="K69" s="514"/>
      <c r="L69" s="514"/>
      <c r="M69" s="213"/>
      <c r="O69" s="251"/>
      <c r="P69" s="252"/>
    </row>
    <row r="71" spans="2:16">
      <c r="B71" s="59" t="s">
        <v>250</v>
      </c>
    </row>
    <row r="72" spans="2:16" s="219" customFormat="1" ht="42" customHeight="1">
      <c r="B72" s="514" t="s">
        <v>290</v>
      </c>
      <c r="C72" s="514"/>
      <c r="D72" s="514"/>
      <c r="E72" s="514"/>
      <c r="F72" s="514"/>
      <c r="G72" s="514"/>
      <c r="H72" s="514"/>
      <c r="I72" s="514"/>
      <c r="J72" s="514"/>
      <c r="K72" s="514"/>
      <c r="L72" s="514"/>
      <c r="M72" s="213"/>
      <c r="O72" s="251"/>
      <c r="P72" s="252"/>
    </row>
    <row r="73" spans="2:16" ht="34.950000000000003" customHeight="1"/>
    <row r="300" spans="3:3">
      <c r="C300" s="40">
        <v>0</v>
      </c>
    </row>
  </sheetData>
  <customSheetViews>
    <customSheetView guid="{F3648BCD-1CED-4BBB-AE63-37BDB925883F}" scale="80" showPageBreaks="1" showGridLines="0" printArea="1" view="pageBreakPreview">
      <selection activeCell="G307" sqref="G306:G307"/>
      <pageMargins left="0.7" right="0.7" top="0.75" bottom="0.75" header="0.3" footer="0.3"/>
      <pageSetup scale="67" orientation="portrait" r:id="rId1"/>
    </customSheetView>
    <customSheetView guid="{5FCC9217-B3E9-4B91-A943-5F21728EBEE9}" scale="80" showPageBreaks="1" showGridLines="0" printArea="1" view="pageBreakPreview" topLeftCell="A79">
      <selection activeCell="H119" sqref="H119"/>
      <pageMargins left="0.7" right="0.7" top="0.75" bottom="0.75" header="0.3" footer="0.3"/>
      <pageSetup scale="67" orientation="portrait" r:id="rId2"/>
    </customSheetView>
    <customSheetView guid="{7015FC6D-0680-4B00-AA0E-B83DA1D0B666}" scale="80" showPageBreaks="1" showGridLines="0" printArea="1" view="pageBreakPreview" topLeftCell="A79">
      <selection activeCell="H119" sqref="H119"/>
      <pageMargins left="0.7" right="0.7" top="0.75" bottom="0.75" header="0.3" footer="0.3"/>
      <pageSetup scale="67" orientation="portrait" r:id="rId3"/>
    </customSheetView>
  </customSheetViews>
  <mergeCells count="27">
    <mergeCell ref="B69:L69"/>
    <mergeCell ref="B72:L72"/>
    <mergeCell ref="B59:L59"/>
    <mergeCell ref="B60:L60"/>
    <mergeCell ref="B63:L63"/>
    <mergeCell ref="B64:L64"/>
    <mergeCell ref="B67:L67"/>
    <mergeCell ref="B49:L49"/>
    <mergeCell ref="B56:L56"/>
    <mergeCell ref="B43:L43"/>
    <mergeCell ref="B46:L46"/>
    <mergeCell ref="B47:L47"/>
    <mergeCell ref="B52:L52"/>
    <mergeCell ref="B53:L53"/>
    <mergeCell ref="B37:L37"/>
    <mergeCell ref="B41:L41"/>
    <mergeCell ref="B31:L31"/>
    <mergeCell ref="B36:L36"/>
    <mergeCell ref="B23:L23"/>
    <mergeCell ref="B29:L29"/>
    <mergeCell ref="B30:L30"/>
    <mergeCell ref="B20:L20"/>
    <mergeCell ref="B8:L8"/>
    <mergeCell ref="B9:L9"/>
    <mergeCell ref="B10:L10"/>
    <mergeCell ref="B13:L13"/>
    <mergeCell ref="B19:L19"/>
  </mergeCells>
  <pageMargins left="0.7" right="0.7" top="0.75" bottom="0.75" header="0.3" footer="0.3"/>
  <pageSetup scale="66"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6742-AEF4-443E-8144-E27A16A94D4C}">
  <dimension ref="A1:E211"/>
  <sheetViews>
    <sheetView topLeftCell="A154" zoomScale="80" workbookViewId="0">
      <selection activeCell="C168" sqref="C168:C169"/>
    </sheetView>
  </sheetViews>
  <sheetFormatPr baseColWidth="10" defaultRowHeight="17.399999999999999"/>
  <cols>
    <col min="1" max="1" width="12.44140625" style="369" customWidth="1"/>
    <col min="2" max="2" width="77.6640625" style="366" customWidth="1"/>
    <col min="3" max="3" width="24.44140625" style="364" customWidth="1"/>
    <col min="4" max="4" width="10.109375" style="364" customWidth="1"/>
    <col min="5" max="5" width="41.21875" style="391" customWidth="1"/>
  </cols>
  <sheetData>
    <row r="1" spans="1:5">
      <c r="A1" s="362"/>
      <c r="B1" s="363"/>
    </row>
    <row r="2" spans="1:5" ht="20.399999999999999">
      <c r="A2" s="517" t="s">
        <v>333</v>
      </c>
      <c r="B2" s="517"/>
      <c r="C2" s="517"/>
      <c r="D2" s="365"/>
    </row>
    <row r="3" spans="1:5" ht="20.399999999999999">
      <c r="A3" s="517" t="s">
        <v>424</v>
      </c>
      <c r="B3" s="517"/>
      <c r="C3" s="517"/>
      <c r="D3" s="365"/>
    </row>
    <row r="4" spans="1:5" ht="20.399999999999999">
      <c r="A4" s="517" t="s">
        <v>425</v>
      </c>
      <c r="B4" s="517"/>
      <c r="C4" s="517"/>
      <c r="D4" s="365"/>
      <c r="E4" s="392" t="s">
        <v>589</v>
      </c>
    </row>
    <row r="5" spans="1:5" ht="18.600000000000001">
      <c r="A5" s="366"/>
      <c r="B5" s="367"/>
      <c r="C5" s="368"/>
      <c r="D5" s="368"/>
    </row>
    <row r="6" spans="1:5">
      <c r="A6" s="369">
        <v>1</v>
      </c>
      <c r="B6" s="370" t="s">
        <v>1</v>
      </c>
      <c r="C6" s="371">
        <v>10559855328.641697</v>
      </c>
      <c r="D6" s="371"/>
    </row>
    <row r="7" spans="1:5">
      <c r="A7" s="369">
        <v>11</v>
      </c>
      <c r="B7" s="370" t="s">
        <v>2</v>
      </c>
      <c r="C7" s="371">
        <v>8978783014.1016979</v>
      </c>
      <c r="D7" s="371"/>
    </row>
    <row r="8" spans="1:5">
      <c r="A8" s="369">
        <v>111</v>
      </c>
      <c r="B8" s="372" t="s">
        <v>426</v>
      </c>
      <c r="C8" s="373">
        <v>556518104.62170005</v>
      </c>
      <c r="D8" s="373"/>
    </row>
    <row r="9" spans="1:5">
      <c r="A9" s="369">
        <v>11103</v>
      </c>
      <c r="B9" s="374" t="s">
        <v>427</v>
      </c>
      <c r="C9" s="373">
        <v>556518104.62170005</v>
      </c>
      <c r="D9" s="373"/>
    </row>
    <row r="10" spans="1:5">
      <c r="A10" s="369">
        <v>1110302</v>
      </c>
      <c r="B10" s="375" t="s">
        <v>428</v>
      </c>
      <c r="C10" s="364">
        <v>519027864.0517</v>
      </c>
      <c r="E10" s="391" t="s">
        <v>9</v>
      </c>
    </row>
    <row r="11" spans="1:5">
      <c r="A11" s="369">
        <v>1110303</v>
      </c>
      <c r="B11" s="375" t="s">
        <v>429</v>
      </c>
      <c r="C11" s="364">
        <v>37490240.57</v>
      </c>
      <c r="E11" s="391" t="s">
        <v>9</v>
      </c>
    </row>
    <row r="12" spans="1:5">
      <c r="B12" s="375"/>
      <c r="C12" s="376"/>
      <c r="D12" s="376"/>
    </row>
    <row r="13" spans="1:5">
      <c r="A13" s="369">
        <v>112</v>
      </c>
      <c r="B13" s="372" t="s">
        <v>146</v>
      </c>
      <c r="C13" s="373">
        <v>8376444263.6999998</v>
      </c>
      <c r="D13" s="373"/>
    </row>
    <row r="14" spans="1:5">
      <c r="A14" s="369">
        <v>11201</v>
      </c>
      <c r="B14" s="374" t="s">
        <v>430</v>
      </c>
      <c r="C14" s="373">
        <v>2739807678</v>
      </c>
      <c r="D14" s="373"/>
    </row>
    <row r="15" spans="1:5">
      <c r="A15" s="369">
        <v>112012</v>
      </c>
      <c r="B15" s="370" t="s">
        <v>431</v>
      </c>
      <c r="C15" s="373">
        <v>2700000000</v>
      </c>
      <c r="D15" s="373"/>
    </row>
    <row r="16" spans="1:5">
      <c r="A16" s="369">
        <v>11201203</v>
      </c>
      <c r="B16" s="375" t="s">
        <v>432</v>
      </c>
      <c r="C16" s="364">
        <v>2200000000</v>
      </c>
      <c r="E16" s="391" t="s">
        <v>65</v>
      </c>
    </row>
    <row r="17" spans="1:5">
      <c r="A17" s="369">
        <v>11201206</v>
      </c>
      <c r="B17" s="375" t="s">
        <v>433</v>
      </c>
      <c r="C17" s="364">
        <v>500000000</v>
      </c>
      <c r="E17" s="391" t="s">
        <v>65</v>
      </c>
    </row>
    <row r="18" spans="1:5">
      <c r="A18" s="369">
        <v>112016</v>
      </c>
      <c r="B18" s="370" t="s">
        <v>434</v>
      </c>
      <c r="C18" s="373">
        <v>21041096</v>
      </c>
      <c r="D18" s="373"/>
    </row>
    <row r="19" spans="1:5">
      <c r="A19" s="369">
        <v>1120161</v>
      </c>
      <c r="B19" s="370" t="s">
        <v>435</v>
      </c>
      <c r="C19" s="373">
        <v>574624657</v>
      </c>
      <c r="D19" s="373"/>
    </row>
    <row r="20" spans="1:5">
      <c r="A20" s="369">
        <v>112016101</v>
      </c>
      <c r="B20" s="375" t="s">
        <v>436</v>
      </c>
      <c r="C20" s="364">
        <v>65819178</v>
      </c>
      <c r="E20" s="391" t="s">
        <v>65</v>
      </c>
    </row>
    <row r="21" spans="1:5">
      <c r="A21" s="369">
        <v>112016105</v>
      </c>
      <c r="B21" s="375" t="s">
        <v>437</v>
      </c>
      <c r="C21" s="364">
        <v>508805479</v>
      </c>
      <c r="E21" s="391" t="s">
        <v>65</v>
      </c>
    </row>
    <row r="22" spans="1:5">
      <c r="A22" s="369">
        <v>1120162</v>
      </c>
      <c r="B22" s="370" t="s">
        <v>438</v>
      </c>
      <c r="C22" s="373">
        <v>-553583561</v>
      </c>
      <c r="D22" s="373"/>
    </row>
    <row r="23" spans="1:5">
      <c r="A23" s="369">
        <v>112016201</v>
      </c>
      <c r="B23" s="375" t="s">
        <v>439</v>
      </c>
      <c r="C23" s="364">
        <v>-60515068</v>
      </c>
      <c r="E23" s="391" t="s">
        <v>65</v>
      </c>
    </row>
    <row r="24" spans="1:5">
      <c r="A24" s="369">
        <v>112016205</v>
      </c>
      <c r="B24" s="375" t="s">
        <v>440</v>
      </c>
      <c r="C24" s="364">
        <v>-493068493</v>
      </c>
      <c r="E24" s="391" t="s">
        <v>65</v>
      </c>
    </row>
    <row r="25" spans="1:5">
      <c r="A25" s="369">
        <v>112017</v>
      </c>
      <c r="B25" s="372" t="s">
        <v>441</v>
      </c>
      <c r="C25" s="373">
        <v>18766582</v>
      </c>
      <c r="D25" s="373"/>
    </row>
    <row r="26" spans="1:5">
      <c r="A26" s="369">
        <v>1120171</v>
      </c>
      <c r="B26" s="372" t="s">
        <v>442</v>
      </c>
      <c r="C26" s="373">
        <v>0</v>
      </c>
      <c r="D26" s="373"/>
      <c r="E26" s="391" t="s">
        <v>65</v>
      </c>
    </row>
    <row r="27" spans="1:5">
      <c r="A27" s="369">
        <v>1120172</v>
      </c>
      <c r="B27" s="372" t="s">
        <v>443</v>
      </c>
      <c r="C27" s="373">
        <v>18766582</v>
      </c>
      <c r="D27" s="373"/>
    </row>
    <row r="28" spans="1:5">
      <c r="A28" s="369">
        <v>112017203</v>
      </c>
      <c r="B28" s="375" t="s">
        <v>444</v>
      </c>
      <c r="C28" s="364">
        <v>12974146</v>
      </c>
      <c r="E28" s="391" t="s">
        <v>65</v>
      </c>
    </row>
    <row r="29" spans="1:5">
      <c r="A29" s="369">
        <v>112017205</v>
      </c>
      <c r="B29" s="375" t="s">
        <v>445</v>
      </c>
      <c r="C29" s="364">
        <v>5792436</v>
      </c>
      <c r="E29" s="391" t="s">
        <v>65</v>
      </c>
    </row>
    <row r="30" spans="1:5">
      <c r="A30" s="369">
        <v>11203</v>
      </c>
      <c r="B30" s="374" t="s">
        <v>446</v>
      </c>
      <c r="C30" s="373">
        <v>5636636585.6999998</v>
      </c>
      <c r="D30" s="373"/>
    </row>
    <row r="31" spans="1:5">
      <c r="A31" s="369">
        <v>112031</v>
      </c>
      <c r="B31" s="370" t="s">
        <v>447</v>
      </c>
      <c r="C31" s="377">
        <v>5636636585.6999998</v>
      </c>
      <c r="D31" s="377"/>
    </row>
    <row r="32" spans="1:5">
      <c r="A32" s="369">
        <v>1120311</v>
      </c>
      <c r="B32" s="372" t="s">
        <v>448</v>
      </c>
      <c r="C32" s="377">
        <v>5514491672.8299999</v>
      </c>
      <c r="D32" s="377"/>
    </row>
    <row r="33" spans="1:5">
      <c r="A33" s="369">
        <v>112031101</v>
      </c>
      <c r="B33" s="378" t="s">
        <v>449</v>
      </c>
      <c r="C33" s="364">
        <v>5150000000</v>
      </c>
      <c r="E33" s="391" t="s">
        <v>590</v>
      </c>
    </row>
    <row r="34" spans="1:5">
      <c r="A34" s="369">
        <v>112031102</v>
      </c>
      <c r="B34" s="378" t="s">
        <v>450</v>
      </c>
      <c r="C34" s="364">
        <v>364491672.82999998</v>
      </c>
      <c r="E34" s="391" t="s">
        <v>590</v>
      </c>
    </row>
    <row r="35" spans="1:5">
      <c r="A35" s="369">
        <v>1120312</v>
      </c>
      <c r="B35" s="372" t="s">
        <v>451</v>
      </c>
      <c r="C35" s="377">
        <v>107285819.41000001</v>
      </c>
      <c r="D35" s="377"/>
    </row>
    <row r="36" spans="1:5">
      <c r="A36" s="369">
        <v>112031201</v>
      </c>
      <c r="B36" s="378" t="s">
        <v>452</v>
      </c>
      <c r="C36" s="364">
        <v>591290411</v>
      </c>
      <c r="E36" s="391" t="s">
        <v>590</v>
      </c>
    </row>
    <row r="37" spans="1:5">
      <c r="A37" s="369">
        <v>112031202</v>
      </c>
      <c r="B37" s="375" t="s">
        <v>453</v>
      </c>
      <c r="C37" s="364">
        <v>-486701027</v>
      </c>
      <c r="E37" s="391" t="s">
        <v>590</v>
      </c>
    </row>
    <row r="38" spans="1:5">
      <c r="A38" s="369">
        <v>112031203</v>
      </c>
      <c r="B38" s="378" t="s">
        <v>454</v>
      </c>
      <c r="C38" s="364">
        <v>33014111.649999999</v>
      </c>
      <c r="E38" s="391" t="s">
        <v>590</v>
      </c>
    </row>
    <row r="39" spans="1:5">
      <c r="A39" s="369">
        <v>112031204</v>
      </c>
      <c r="B39" s="375" t="s">
        <v>455</v>
      </c>
      <c r="C39" s="364">
        <v>-30317676.239999998</v>
      </c>
      <c r="E39" s="391" t="s">
        <v>590</v>
      </c>
    </row>
    <row r="40" spans="1:5">
      <c r="A40" s="369">
        <v>1120313</v>
      </c>
      <c r="B40" s="372" t="s">
        <v>456</v>
      </c>
      <c r="C40" s="373">
        <v>14859093.460000001</v>
      </c>
      <c r="D40" s="373"/>
    </row>
    <row r="41" spans="1:5">
      <c r="A41" s="369">
        <v>112031301</v>
      </c>
      <c r="B41" s="378" t="s">
        <v>457</v>
      </c>
      <c r="C41" s="364">
        <v>-911558</v>
      </c>
      <c r="E41" s="391" t="s">
        <v>590</v>
      </c>
    </row>
    <row r="42" spans="1:5">
      <c r="A42" s="369">
        <v>112031302</v>
      </c>
      <c r="B42" s="378" t="s">
        <v>458</v>
      </c>
      <c r="C42" s="364">
        <v>15248408</v>
      </c>
      <c r="E42" s="391" t="s">
        <v>590</v>
      </c>
    </row>
    <row r="43" spans="1:5">
      <c r="A43" s="369">
        <v>112031303</v>
      </c>
      <c r="B43" s="378" t="s">
        <v>459</v>
      </c>
      <c r="C43" s="364">
        <v>522243.46</v>
      </c>
      <c r="E43" s="391" t="s">
        <v>590</v>
      </c>
    </row>
    <row r="44" spans="1:5">
      <c r="B44" s="375"/>
      <c r="C44" s="379"/>
      <c r="D44" s="379"/>
    </row>
    <row r="45" spans="1:5">
      <c r="A45" s="369">
        <v>113</v>
      </c>
      <c r="B45" s="372" t="s">
        <v>460</v>
      </c>
      <c r="C45" s="373">
        <v>11701151.550000001</v>
      </c>
      <c r="D45" s="373"/>
    </row>
    <row r="46" spans="1:5">
      <c r="A46" s="369">
        <v>1130102</v>
      </c>
      <c r="B46" s="372" t="s">
        <v>74</v>
      </c>
      <c r="C46" s="373">
        <v>5679579.8700000001</v>
      </c>
      <c r="D46" s="373"/>
    </row>
    <row r="47" spans="1:5">
      <c r="A47" s="369">
        <v>113010202</v>
      </c>
      <c r="B47" s="375" t="s">
        <v>461</v>
      </c>
      <c r="C47" s="364">
        <v>5679579.8700000001</v>
      </c>
      <c r="E47" s="391" t="s">
        <v>68</v>
      </c>
    </row>
    <row r="48" spans="1:5">
      <c r="A48" s="369">
        <v>1130301</v>
      </c>
      <c r="B48" s="372" t="s">
        <v>462</v>
      </c>
      <c r="C48" s="373">
        <v>0</v>
      </c>
      <c r="D48" s="373"/>
    </row>
    <row r="49" spans="1:5">
      <c r="A49" s="369">
        <v>113030102</v>
      </c>
      <c r="B49" s="375" t="s">
        <v>463</v>
      </c>
      <c r="C49" s="364">
        <v>0</v>
      </c>
    </row>
    <row r="50" spans="1:5">
      <c r="A50" s="369">
        <v>11308</v>
      </c>
      <c r="B50" s="372" t="s">
        <v>464</v>
      </c>
      <c r="C50" s="373">
        <v>6021571.6799999997</v>
      </c>
      <c r="D50" s="373"/>
    </row>
    <row r="51" spans="1:5">
      <c r="A51" s="369">
        <v>1130802</v>
      </c>
      <c r="B51" s="372" t="s">
        <v>465</v>
      </c>
      <c r="C51" s="373">
        <v>6021571.6799999997</v>
      </c>
      <c r="D51" s="373"/>
    </row>
    <row r="52" spans="1:5">
      <c r="A52" s="369">
        <v>113080201</v>
      </c>
      <c r="B52" s="375" t="s">
        <v>466</v>
      </c>
      <c r="C52" s="364">
        <v>6021571.6799999997</v>
      </c>
      <c r="E52" s="391" t="s">
        <v>275</v>
      </c>
    </row>
    <row r="53" spans="1:5">
      <c r="A53" s="380"/>
      <c r="B53" s="372"/>
      <c r="C53" s="377"/>
      <c r="D53" s="377"/>
    </row>
    <row r="54" spans="1:5">
      <c r="A54" s="369">
        <v>115</v>
      </c>
      <c r="B54" s="372" t="s">
        <v>467</v>
      </c>
      <c r="C54" s="373">
        <v>34119494.230000004</v>
      </c>
      <c r="D54" s="373"/>
    </row>
    <row r="55" spans="1:5">
      <c r="A55" s="369">
        <v>11501</v>
      </c>
      <c r="B55" s="372" t="s">
        <v>468</v>
      </c>
      <c r="C55" s="373">
        <v>30287526.300000001</v>
      </c>
      <c r="D55" s="373"/>
    </row>
    <row r="56" spans="1:5">
      <c r="A56" s="369">
        <v>1150102</v>
      </c>
      <c r="B56" s="375" t="s">
        <v>469</v>
      </c>
      <c r="C56" s="364">
        <v>30287526.300000001</v>
      </c>
      <c r="E56" s="391" t="s">
        <v>275</v>
      </c>
    </row>
    <row r="57" spans="1:5">
      <c r="A57" s="369">
        <v>1150105</v>
      </c>
      <c r="B57" s="372" t="s">
        <v>470</v>
      </c>
      <c r="C57" s="373">
        <v>3831967.93</v>
      </c>
      <c r="D57" s="373"/>
    </row>
    <row r="58" spans="1:5">
      <c r="A58" s="369">
        <v>11501055</v>
      </c>
      <c r="B58" s="375" t="s">
        <v>471</v>
      </c>
      <c r="C58" s="364">
        <v>3831967.93</v>
      </c>
      <c r="E58" s="391" t="s">
        <v>275</v>
      </c>
    </row>
    <row r="59" spans="1:5">
      <c r="A59" s="381"/>
      <c r="B59" s="381"/>
      <c r="C59" s="381"/>
      <c r="D59" s="381"/>
    </row>
    <row r="60" spans="1:5">
      <c r="A60" s="382">
        <v>12</v>
      </c>
      <c r="B60" s="370" t="s">
        <v>3</v>
      </c>
      <c r="C60" s="371">
        <v>1581072314.54</v>
      </c>
      <c r="D60" s="371"/>
    </row>
    <row r="61" spans="1:5">
      <c r="A61" s="369">
        <v>121</v>
      </c>
      <c r="B61" s="372" t="s">
        <v>126</v>
      </c>
      <c r="C61" s="377">
        <v>1003000000</v>
      </c>
      <c r="D61" s="377"/>
    </row>
    <row r="62" spans="1:5">
      <c r="A62" s="369">
        <v>1210301</v>
      </c>
      <c r="B62" s="375" t="s">
        <v>472</v>
      </c>
      <c r="C62" s="364">
        <v>1003000000</v>
      </c>
      <c r="E62" s="391" t="s">
        <v>59</v>
      </c>
    </row>
    <row r="63" spans="1:5">
      <c r="A63" s="380"/>
      <c r="B63" s="372"/>
      <c r="C63" s="377"/>
      <c r="D63" s="377"/>
    </row>
    <row r="64" spans="1:5">
      <c r="A64" s="369">
        <v>127</v>
      </c>
      <c r="B64" s="372" t="s">
        <v>473</v>
      </c>
      <c r="C64" s="377">
        <v>127004938.15000001</v>
      </c>
      <c r="D64" s="377"/>
    </row>
    <row r="65" spans="1:5">
      <c r="A65" s="369">
        <v>12701</v>
      </c>
      <c r="B65" s="372" t="s">
        <v>474</v>
      </c>
      <c r="C65" s="377">
        <v>127004938.15000001</v>
      </c>
      <c r="D65" s="377"/>
    </row>
    <row r="66" spans="1:5">
      <c r="A66" s="383">
        <v>1270103</v>
      </c>
      <c r="B66" s="375" t="s">
        <v>475</v>
      </c>
      <c r="C66" s="364">
        <v>54959091</v>
      </c>
      <c r="E66" s="391" t="s">
        <v>328</v>
      </c>
    </row>
    <row r="67" spans="1:5">
      <c r="A67" s="383">
        <v>1270104</v>
      </c>
      <c r="B67" s="375" t="s">
        <v>476</v>
      </c>
      <c r="C67" s="364">
        <v>72045847.150000006</v>
      </c>
      <c r="E67" s="391" t="s">
        <v>328</v>
      </c>
    </row>
    <row r="68" spans="1:5">
      <c r="A68" s="380"/>
      <c r="B68" s="372"/>
      <c r="C68" s="377"/>
      <c r="D68" s="377"/>
    </row>
    <row r="69" spans="1:5">
      <c r="A69" s="369">
        <v>128</v>
      </c>
      <c r="B69" s="372" t="s">
        <v>477</v>
      </c>
      <c r="C69" s="377">
        <v>451067376.38999999</v>
      </c>
      <c r="D69" s="377"/>
    </row>
    <row r="70" spans="1:5">
      <c r="A70" s="383">
        <v>12801</v>
      </c>
      <c r="B70" s="375" t="s">
        <v>478</v>
      </c>
      <c r="C70" s="364">
        <v>5202533.3600000003</v>
      </c>
      <c r="E70" s="391" t="s">
        <v>275</v>
      </c>
    </row>
    <row r="71" spans="1:5">
      <c r="A71" s="369">
        <v>12804</v>
      </c>
      <c r="B71" s="375" t="s">
        <v>479</v>
      </c>
      <c r="C71" s="364">
        <v>445864843.02999997</v>
      </c>
      <c r="E71" s="391" t="s">
        <v>163</v>
      </c>
    </row>
    <row r="72" spans="1:5" ht="18.600000000000001">
      <c r="A72" s="384"/>
      <c r="B72" s="372"/>
      <c r="C72" s="377"/>
      <c r="D72" s="377"/>
    </row>
    <row r="73" spans="1:5">
      <c r="A73" s="380"/>
      <c r="B73" s="372"/>
      <c r="C73" s="377"/>
      <c r="D73" s="377"/>
    </row>
    <row r="74" spans="1:5">
      <c r="A74" s="382">
        <v>2</v>
      </c>
      <c r="B74" s="370" t="s">
        <v>4</v>
      </c>
      <c r="C74" s="371">
        <v>-5634653021.75</v>
      </c>
      <c r="D74" s="371"/>
    </row>
    <row r="75" spans="1:5">
      <c r="A75" s="369">
        <v>21</v>
      </c>
      <c r="B75" s="372" t="s">
        <v>5</v>
      </c>
      <c r="C75" s="385">
        <v>-5634653021.75</v>
      </c>
      <c r="D75" s="385"/>
    </row>
    <row r="76" spans="1:5">
      <c r="A76" s="369">
        <v>211</v>
      </c>
      <c r="B76" s="372" t="s">
        <v>480</v>
      </c>
      <c r="C76" s="385">
        <v>-1144718</v>
      </c>
      <c r="D76" s="385"/>
    </row>
    <row r="77" spans="1:5">
      <c r="A77" s="369">
        <v>2110201</v>
      </c>
      <c r="B77" s="372" t="s">
        <v>481</v>
      </c>
      <c r="C77" s="385">
        <v>-132050</v>
      </c>
      <c r="D77" s="385"/>
    </row>
    <row r="78" spans="1:5">
      <c r="A78" s="366">
        <v>211020104</v>
      </c>
      <c r="B78" s="375" t="s">
        <v>482</v>
      </c>
      <c r="C78" s="364">
        <v>-132050</v>
      </c>
      <c r="E78" s="391" t="s">
        <v>164</v>
      </c>
    </row>
    <row r="79" spans="1:5">
      <c r="A79" s="369">
        <v>21102</v>
      </c>
      <c r="B79" s="372" t="s">
        <v>483</v>
      </c>
      <c r="C79" s="385">
        <v>-1012668</v>
      </c>
      <c r="D79" s="385"/>
    </row>
    <row r="80" spans="1:5">
      <c r="A80" s="369">
        <v>211020501</v>
      </c>
      <c r="B80" s="375" t="s">
        <v>484</v>
      </c>
      <c r="C80" s="364">
        <v>-1012668</v>
      </c>
      <c r="E80" s="391" t="s">
        <v>164</v>
      </c>
    </row>
    <row r="81" spans="1:5">
      <c r="B81" s="372"/>
      <c r="C81" s="386"/>
      <c r="D81" s="386"/>
    </row>
    <row r="82" spans="1:5">
      <c r="A82" s="369">
        <v>213</v>
      </c>
      <c r="B82" s="372" t="s">
        <v>485</v>
      </c>
      <c r="C82" s="385">
        <v>-5615391477.1899996</v>
      </c>
      <c r="D82" s="385"/>
    </row>
    <row r="83" spans="1:5">
      <c r="A83" s="369">
        <v>21303</v>
      </c>
      <c r="B83" s="372" t="s">
        <v>486</v>
      </c>
      <c r="C83" s="385">
        <v>-5615391477.1899996</v>
      </c>
      <c r="D83" s="385"/>
    </row>
    <row r="84" spans="1:5">
      <c r="A84" s="369">
        <v>2130301</v>
      </c>
      <c r="B84" s="372" t="s">
        <v>487</v>
      </c>
      <c r="C84" s="385">
        <v>-125399700.14</v>
      </c>
      <c r="D84" s="385"/>
    </row>
    <row r="85" spans="1:5">
      <c r="A85" s="369">
        <v>213030101</v>
      </c>
      <c r="B85" s="375" t="s">
        <v>488</v>
      </c>
      <c r="C85" s="364">
        <v>-123898223</v>
      </c>
      <c r="E85" s="391" t="s">
        <v>253</v>
      </c>
    </row>
    <row r="86" spans="1:5">
      <c r="A86" s="369">
        <v>213030102</v>
      </c>
      <c r="B86" s="375" t="s">
        <v>489</v>
      </c>
      <c r="C86" s="364">
        <v>-1501477.14</v>
      </c>
      <c r="E86" s="391" t="s">
        <v>253</v>
      </c>
    </row>
    <row r="87" spans="1:5">
      <c r="A87" s="369">
        <v>2130302</v>
      </c>
      <c r="B87" s="372" t="s">
        <v>490</v>
      </c>
      <c r="C87" s="385">
        <v>88166491.239999995</v>
      </c>
      <c r="D87" s="385"/>
    </row>
    <row r="88" spans="1:5">
      <c r="A88" s="369">
        <v>213030201</v>
      </c>
      <c r="B88" s="375" t="s">
        <v>491</v>
      </c>
      <c r="C88" s="364">
        <v>87565915</v>
      </c>
      <c r="E88" s="391" t="s">
        <v>253</v>
      </c>
    </row>
    <row r="89" spans="1:5">
      <c r="A89" s="369">
        <v>213030202</v>
      </c>
      <c r="B89" s="375" t="s">
        <v>492</v>
      </c>
      <c r="C89" s="364">
        <v>600576.24</v>
      </c>
      <c r="E89" s="391" t="s">
        <v>253</v>
      </c>
    </row>
    <row r="90" spans="1:5">
      <c r="A90" s="369">
        <v>2130303</v>
      </c>
      <c r="B90" s="372" t="s">
        <v>493</v>
      </c>
      <c r="C90" s="385">
        <v>-5578158268.29</v>
      </c>
      <c r="D90" s="385"/>
    </row>
    <row r="91" spans="1:5">
      <c r="A91" s="369">
        <v>213030301</v>
      </c>
      <c r="B91" s="375" t="s">
        <v>494</v>
      </c>
      <c r="C91" s="364">
        <v>-5212799658</v>
      </c>
      <c r="E91" s="391" t="s">
        <v>253</v>
      </c>
    </row>
    <row r="92" spans="1:5">
      <c r="A92" s="369">
        <v>213030302</v>
      </c>
      <c r="B92" s="375" t="s">
        <v>495</v>
      </c>
      <c r="C92" s="364">
        <v>-365358610.29000002</v>
      </c>
      <c r="E92" s="391" t="s">
        <v>253</v>
      </c>
    </row>
    <row r="93" spans="1:5">
      <c r="B93" s="372"/>
      <c r="C93" s="386"/>
      <c r="D93" s="386"/>
    </row>
    <row r="94" spans="1:5">
      <c r="A94" s="369">
        <v>214</v>
      </c>
      <c r="B94" s="372" t="s">
        <v>496</v>
      </c>
      <c r="C94" s="385">
        <v>-18116826.559999999</v>
      </c>
      <c r="D94" s="385"/>
    </row>
    <row r="95" spans="1:5">
      <c r="A95" s="369">
        <v>21401</v>
      </c>
      <c r="B95" s="372" t="s">
        <v>497</v>
      </c>
      <c r="C95" s="385">
        <v>-17941583</v>
      </c>
      <c r="D95" s="385"/>
    </row>
    <row r="96" spans="1:5">
      <c r="A96" s="369">
        <v>2140105</v>
      </c>
      <c r="B96" s="375" t="s">
        <v>498</v>
      </c>
      <c r="C96" s="364">
        <v>-11401253</v>
      </c>
      <c r="E96" s="391" t="s">
        <v>279</v>
      </c>
    </row>
    <row r="97" spans="1:5">
      <c r="A97" s="369">
        <v>2140107</v>
      </c>
      <c r="B97" s="375" t="s">
        <v>127</v>
      </c>
      <c r="C97" s="364">
        <v>-6540330</v>
      </c>
      <c r="E97" s="391" t="s">
        <v>127</v>
      </c>
    </row>
    <row r="98" spans="1:5">
      <c r="A98" s="387">
        <v>21404</v>
      </c>
      <c r="B98" s="372" t="s">
        <v>499</v>
      </c>
      <c r="C98" s="373">
        <v>-175243.56</v>
      </c>
      <c r="D98" s="373"/>
    </row>
    <row r="99" spans="1:5">
      <c r="A99" s="369">
        <v>2140413</v>
      </c>
      <c r="B99" s="375" t="s">
        <v>500</v>
      </c>
      <c r="C99" s="364">
        <v>-160410</v>
      </c>
      <c r="E99" s="391" t="s">
        <v>279</v>
      </c>
    </row>
    <row r="100" spans="1:5">
      <c r="A100" s="369">
        <v>2140414</v>
      </c>
      <c r="B100" s="375" t="s">
        <v>501</v>
      </c>
      <c r="C100" s="364">
        <v>-14833.56</v>
      </c>
      <c r="E100" s="391" t="s">
        <v>279</v>
      </c>
    </row>
    <row r="101" spans="1:5">
      <c r="A101" s="369">
        <v>21402</v>
      </c>
      <c r="B101" s="372" t="s">
        <v>502</v>
      </c>
      <c r="C101" s="385">
        <v>0</v>
      </c>
      <c r="D101" s="385"/>
    </row>
    <row r="102" spans="1:5">
      <c r="A102" s="369">
        <v>214020201</v>
      </c>
      <c r="B102" s="375" t="s">
        <v>503</v>
      </c>
      <c r="C102" s="364">
        <v>0</v>
      </c>
    </row>
    <row r="103" spans="1:5">
      <c r="B103" s="375"/>
    </row>
    <row r="104" spans="1:5">
      <c r="A104" s="382">
        <v>3</v>
      </c>
      <c r="B104" s="370" t="s">
        <v>13</v>
      </c>
      <c r="C104" s="371">
        <v>-4925202306.6099997</v>
      </c>
      <c r="D104" s="371"/>
    </row>
    <row r="105" spans="1:5">
      <c r="A105" s="382">
        <v>310</v>
      </c>
      <c r="B105" s="370" t="s">
        <v>504</v>
      </c>
      <c r="C105" s="373">
        <v>-5000000000</v>
      </c>
      <c r="D105" s="373"/>
    </row>
    <row r="106" spans="1:5">
      <c r="A106" s="382">
        <v>310101</v>
      </c>
      <c r="B106" s="370" t="s">
        <v>129</v>
      </c>
      <c r="C106" s="373">
        <v>-5000000000</v>
      </c>
      <c r="D106" s="373"/>
    </row>
    <row r="107" spans="1:5">
      <c r="A107" s="369">
        <v>31010101</v>
      </c>
      <c r="B107" s="375" t="s">
        <v>505</v>
      </c>
      <c r="C107" s="364">
        <v>-50000000000</v>
      </c>
    </row>
    <row r="108" spans="1:5">
      <c r="A108" s="369">
        <v>31010102</v>
      </c>
      <c r="B108" s="375" t="s">
        <v>506</v>
      </c>
      <c r="C108" s="364">
        <v>45000000000</v>
      </c>
    </row>
    <row r="109" spans="1:5">
      <c r="A109" s="382">
        <v>311</v>
      </c>
      <c r="B109" s="370" t="s">
        <v>108</v>
      </c>
      <c r="C109" s="373">
        <v>74797693.390000015</v>
      </c>
      <c r="D109" s="373"/>
    </row>
    <row r="110" spans="1:5">
      <c r="A110" s="369">
        <v>311101</v>
      </c>
      <c r="B110" s="375" t="s">
        <v>131</v>
      </c>
      <c r="C110" s="364">
        <v>74797693.390000015</v>
      </c>
    </row>
    <row r="111" spans="1:5">
      <c r="B111" s="375"/>
    </row>
    <row r="112" spans="1:5">
      <c r="B112" s="375"/>
    </row>
    <row r="113" spans="1:5">
      <c r="A113" s="382">
        <v>41</v>
      </c>
      <c r="B113" s="370" t="s">
        <v>507</v>
      </c>
      <c r="C113" s="371">
        <v>183829002.93000001</v>
      </c>
      <c r="D113" s="371"/>
    </row>
    <row r="114" spans="1:5">
      <c r="A114" s="369">
        <v>413</v>
      </c>
      <c r="B114" s="372" t="s">
        <v>508</v>
      </c>
      <c r="C114" s="385">
        <v>151069617.63</v>
      </c>
      <c r="D114" s="385"/>
    </row>
    <row r="115" spans="1:5" ht="18.600000000000001">
      <c r="A115" s="367"/>
      <c r="B115" s="372" t="s">
        <v>509</v>
      </c>
      <c r="C115" s="385">
        <v>264000</v>
      </c>
      <c r="D115" s="385"/>
    </row>
    <row r="116" spans="1:5">
      <c r="A116" s="369">
        <v>411010201</v>
      </c>
      <c r="B116" s="375" t="s">
        <v>510</v>
      </c>
      <c r="C116" s="364">
        <v>264000</v>
      </c>
      <c r="E116" s="391" t="s">
        <v>595</v>
      </c>
    </row>
    <row r="117" spans="1:5">
      <c r="A117" s="369">
        <v>41301</v>
      </c>
      <c r="B117" s="372" t="s">
        <v>511</v>
      </c>
      <c r="C117" s="385">
        <v>17809727.509999998</v>
      </c>
      <c r="D117" s="385"/>
    </row>
    <row r="118" spans="1:5">
      <c r="A118" s="369">
        <v>413010101</v>
      </c>
      <c r="B118" s="375" t="s">
        <v>512</v>
      </c>
      <c r="C118" s="364">
        <v>602740</v>
      </c>
      <c r="E118" s="391" t="s">
        <v>96</v>
      </c>
    </row>
    <row r="119" spans="1:5">
      <c r="A119" s="369">
        <v>413010105</v>
      </c>
      <c r="B119" s="375" t="s">
        <v>513</v>
      </c>
      <c r="C119" s="364">
        <v>10650684</v>
      </c>
      <c r="E119" s="391" t="s">
        <v>96</v>
      </c>
    </row>
    <row r="120" spans="1:5">
      <c r="A120" s="369">
        <v>413010106</v>
      </c>
      <c r="B120" s="375" t="s">
        <v>514</v>
      </c>
      <c r="C120" s="364">
        <v>3049729.51</v>
      </c>
      <c r="E120" s="391" t="s">
        <v>96</v>
      </c>
    </row>
    <row r="121" spans="1:5">
      <c r="A121" s="369">
        <v>413010107</v>
      </c>
      <c r="B121" s="375" t="s">
        <v>515</v>
      </c>
      <c r="C121" s="364">
        <v>3506574</v>
      </c>
      <c r="E121" s="391" t="s">
        <v>96</v>
      </c>
    </row>
    <row r="122" spans="1:5">
      <c r="A122" s="369">
        <v>4130102</v>
      </c>
      <c r="B122" s="372" t="s">
        <v>516</v>
      </c>
      <c r="C122" s="385">
        <v>51144198.380000003</v>
      </c>
      <c r="D122" s="385"/>
    </row>
    <row r="123" spans="1:5">
      <c r="A123" s="369">
        <v>413010201</v>
      </c>
      <c r="B123" s="375" t="s">
        <v>515</v>
      </c>
      <c r="C123" s="364">
        <v>50063870</v>
      </c>
      <c r="E123" s="391" t="s">
        <v>96</v>
      </c>
    </row>
    <row r="124" spans="1:5">
      <c r="A124" s="369">
        <v>413010202</v>
      </c>
      <c r="B124" s="375" t="s">
        <v>514</v>
      </c>
      <c r="C124" s="364">
        <v>1080328.3799999999</v>
      </c>
      <c r="E124" s="391" t="s">
        <v>96</v>
      </c>
    </row>
    <row r="125" spans="1:5">
      <c r="A125" s="369">
        <v>41302</v>
      </c>
      <c r="B125" s="372" t="s">
        <v>517</v>
      </c>
      <c r="C125" s="385">
        <v>81831356.739999995</v>
      </c>
      <c r="D125" s="385"/>
    </row>
    <row r="126" spans="1:5">
      <c r="A126" s="369">
        <v>4130201</v>
      </c>
      <c r="B126" s="372" t="s">
        <v>518</v>
      </c>
      <c r="C126" s="385">
        <v>81831356.739999995</v>
      </c>
      <c r="D126" s="385"/>
    </row>
    <row r="127" spans="1:5">
      <c r="A127" s="369">
        <v>413020102</v>
      </c>
      <c r="B127" s="375" t="s">
        <v>519</v>
      </c>
      <c r="C127" s="364">
        <v>1098902.4099999999</v>
      </c>
      <c r="E127" s="391" t="s">
        <v>23</v>
      </c>
    </row>
    <row r="128" spans="1:5">
      <c r="A128" s="369">
        <v>413020105</v>
      </c>
      <c r="B128" s="375" t="s">
        <v>520</v>
      </c>
      <c r="C128" s="364">
        <v>12792733</v>
      </c>
      <c r="E128" s="391" t="s">
        <v>280</v>
      </c>
    </row>
    <row r="129" spans="1:5">
      <c r="A129" s="369">
        <v>413020106</v>
      </c>
      <c r="B129" s="375" t="s">
        <v>521</v>
      </c>
      <c r="C129" s="364">
        <v>25604474.359999999</v>
      </c>
      <c r="E129" s="391" t="s">
        <v>280</v>
      </c>
    </row>
    <row r="130" spans="1:5">
      <c r="A130" s="369">
        <v>413020107</v>
      </c>
      <c r="B130" s="375" t="s">
        <v>522</v>
      </c>
      <c r="C130" s="364">
        <v>1605766</v>
      </c>
      <c r="E130" s="391" t="s">
        <v>23</v>
      </c>
    </row>
    <row r="131" spans="1:5">
      <c r="A131" s="369">
        <v>413020117</v>
      </c>
      <c r="B131" s="375" t="s">
        <v>523</v>
      </c>
      <c r="C131" s="364">
        <v>9752094</v>
      </c>
      <c r="E131" s="391" t="s">
        <v>97</v>
      </c>
    </row>
    <row r="132" spans="1:5">
      <c r="A132" s="369">
        <v>413020118</v>
      </c>
      <c r="B132" s="375" t="s">
        <v>524</v>
      </c>
      <c r="C132" s="364">
        <v>9778985.9700000007</v>
      </c>
      <c r="E132" s="391" t="s">
        <v>97</v>
      </c>
    </row>
    <row r="133" spans="1:5">
      <c r="A133" s="369">
        <v>413020135</v>
      </c>
      <c r="B133" s="375" t="s">
        <v>525</v>
      </c>
      <c r="C133" s="364">
        <v>21198401</v>
      </c>
      <c r="E133" s="391" t="s">
        <v>23</v>
      </c>
    </row>
    <row r="134" spans="1:5">
      <c r="B134" s="375"/>
    </row>
    <row r="135" spans="1:5">
      <c r="B135" s="372" t="s">
        <v>526</v>
      </c>
      <c r="C135" s="373">
        <v>20335</v>
      </c>
      <c r="D135" s="373"/>
    </row>
    <row r="136" spans="1:5">
      <c r="A136" s="369">
        <v>4160101</v>
      </c>
      <c r="B136" s="375" t="s">
        <v>527</v>
      </c>
      <c r="C136" s="364">
        <v>16268</v>
      </c>
      <c r="E136" s="391" t="s">
        <v>132</v>
      </c>
    </row>
    <row r="137" spans="1:5">
      <c r="A137" s="369">
        <v>4160201</v>
      </c>
      <c r="B137" s="375" t="s">
        <v>528</v>
      </c>
      <c r="C137" s="364">
        <v>4067</v>
      </c>
      <c r="E137" s="391" t="s">
        <v>132</v>
      </c>
    </row>
    <row r="138" spans="1:5">
      <c r="B138" s="375"/>
    </row>
    <row r="139" spans="1:5">
      <c r="A139" s="369">
        <v>417</v>
      </c>
      <c r="B139" s="372" t="s">
        <v>529</v>
      </c>
      <c r="C139" s="385">
        <v>32759275.689999998</v>
      </c>
      <c r="D139" s="385"/>
    </row>
    <row r="140" spans="1:5">
      <c r="A140" s="369">
        <v>41701</v>
      </c>
      <c r="B140" s="375" t="s">
        <v>530</v>
      </c>
      <c r="C140" s="364">
        <v>19495755.109999999</v>
      </c>
      <c r="E140" s="391" t="s">
        <v>101</v>
      </c>
    </row>
    <row r="141" spans="1:5">
      <c r="A141" s="369">
        <v>4170201</v>
      </c>
      <c r="B141" s="375" t="s">
        <v>531</v>
      </c>
      <c r="C141" s="364">
        <v>13260816.58</v>
      </c>
      <c r="E141" s="391" t="s">
        <v>320</v>
      </c>
    </row>
    <row r="142" spans="1:5">
      <c r="A142" s="369">
        <v>4170202</v>
      </c>
      <c r="B142" s="375" t="s">
        <v>532</v>
      </c>
      <c r="C142" s="364">
        <v>2704</v>
      </c>
      <c r="E142" s="391" t="s">
        <v>596</v>
      </c>
    </row>
    <row r="143" spans="1:5">
      <c r="B143" s="375"/>
      <c r="C143" s="386"/>
      <c r="D143" s="386"/>
    </row>
    <row r="144" spans="1:5">
      <c r="A144" s="369">
        <v>418</v>
      </c>
      <c r="B144" s="372" t="s">
        <v>533</v>
      </c>
      <c r="C144" s="385">
        <v>109.61</v>
      </c>
      <c r="D144" s="385"/>
    </row>
    <row r="145" spans="1:5">
      <c r="A145" s="369">
        <v>41802</v>
      </c>
      <c r="B145" s="375" t="s">
        <v>534</v>
      </c>
      <c r="C145" s="364">
        <v>109.61</v>
      </c>
      <c r="E145" s="391" t="s">
        <v>128</v>
      </c>
    </row>
    <row r="146" spans="1:5">
      <c r="B146" s="375"/>
    </row>
    <row r="147" spans="1:5">
      <c r="A147" s="382">
        <v>51</v>
      </c>
      <c r="B147" s="370" t="s">
        <v>535</v>
      </c>
      <c r="C147" s="371">
        <v>-258626696.32000002</v>
      </c>
      <c r="D147" s="371"/>
    </row>
    <row r="148" spans="1:5">
      <c r="A148" s="369">
        <v>511</v>
      </c>
      <c r="B148" s="372" t="s">
        <v>536</v>
      </c>
      <c r="C148" s="385">
        <v>-258626543.08000001</v>
      </c>
      <c r="D148" s="385"/>
    </row>
    <row r="149" spans="1:5">
      <c r="A149" s="369">
        <v>5111</v>
      </c>
      <c r="B149" s="372" t="s">
        <v>537</v>
      </c>
      <c r="C149" s="385">
        <v>-66176594.820000008</v>
      </c>
      <c r="D149" s="385"/>
    </row>
    <row r="150" spans="1:5">
      <c r="A150" s="369">
        <v>51111</v>
      </c>
      <c r="B150" s="372" t="s">
        <v>538</v>
      </c>
      <c r="C150" s="385">
        <v>-96555.27</v>
      </c>
      <c r="D150" s="385"/>
    </row>
    <row r="151" spans="1:5">
      <c r="A151" s="369">
        <v>5111102</v>
      </c>
      <c r="B151" s="375" t="s">
        <v>539</v>
      </c>
      <c r="C151" s="364">
        <v>-96555.27</v>
      </c>
      <c r="E151" s="391" t="s">
        <v>28</v>
      </c>
    </row>
    <row r="152" spans="1:5">
      <c r="A152" s="369">
        <v>51112</v>
      </c>
      <c r="B152" s="372" t="s">
        <v>540</v>
      </c>
      <c r="C152" s="385">
        <v>-12366300.99</v>
      </c>
      <c r="D152" s="385"/>
    </row>
    <row r="153" spans="1:5">
      <c r="A153" s="369">
        <v>511120101</v>
      </c>
      <c r="B153" s="375" t="s">
        <v>541</v>
      </c>
      <c r="C153" s="364">
        <v>-3639706</v>
      </c>
      <c r="E153" s="391" t="s">
        <v>27</v>
      </c>
    </row>
    <row r="154" spans="1:5">
      <c r="A154" s="369">
        <v>511120102</v>
      </c>
      <c r="B154" s="375" t="s">
        <v>542</v>
      </c>
      <c r="C154" s="364">
        <v>-8726594.9900000002</v>
      </c>
      <c r="E154" s="391" t="s">
        <v>27</v>
      </c>
    </row>
    <row r="155" spans="1:5">
      <c r="A155" s="369">
        <v>5111202</v>
      </c>
      <c r="B155" s="372" t="s">
        <v>543</v>
      </c>
      <c r="C155" s="385">
        <v>-689416.7</v>
      </c>
      <c r="D155" s="385"/>
    </row>
    <row r="156" spans="1:5">
      <c r="A156" s="369">
        <v>511120201</v>
      </c>
      <c r="B156" s="375" t="s">
        <v>544</v>
      </c>
      <c r="C156" s="364">
        <v>-600702</v>
      </c>
      <c r="E156" s="391" t="s">
        <v>27</v>
      </c>
    </row>
    <row r="157" spans="1:5">
      <c r="A157" s="369">
        <v>511120202</v>
      </c>
      <c r="B157" s="375" t="s">
        <v>545</v>
      </c>
      <c r="C157" s="364">
        <v>-88714.7</v>
      </c>
      <c r="E157" s="391" t="s">
        <v>27</v>
      </c>
    </row>
    <row r="158" spans="1:5">
      <c r="A158" s="369">
        <v>5111301</v>
      </c>
      <c r="B158" s="372" t="s">
        <v>546</v>
      </c>
      <c r="C158" s="385">
        <v>-46144962.859999999</v>
      </c>
      <c r="D158" s="385"/>
    </row>
    <row r="159" spans="1:5">
      <c r="A159" s="369">
        <v>511130101</v>
      </c>
      <c r="B159" s="372" t="s">
        <v>547</v>
      </c>
      <c r="C159" s="385">
        <v>-44787547.479999997</v>
      </c>
      <c r="D159" s="385"/>
    </row>
    <row r="160" spans="1:5">
      <c r="A160" s="369">
        <v>51113010102</v>
      </c>
      <c r="B160" s="375" t="s">
        <v>548</v>
      </c>
      <c r="C160" s="364">
        <v>-900261.48</v>
      </c>
      <c r="E160" s="391" t="s">
        <v>281</v>
      </c>
    </row>
    <row r="161" spans="1:5">
      <c r="A161" s="369">
        <v>51113010105</v>
      </c>
      <c r="B161" s="375" t="s">
        <v>549</v>
      </c>
      <c r="C161" s="364">
        <v>-43887286</v>
      </c>
      <c r="E161" s="391" t="s">
        <v>281</v>
      </c>
    </row>
    <row r="162" spans="1:5">
      <c r="A162" s="369">
        <v>511130102</v>
      </c>
      <c r="B162" s="372" t="s">
        <v>550</v>
      </c>
      <c r="C162" s="385">
        <v>-1357415.38</v>
      </c>
      <c r="D162" s="385"/>
    </row>
    <row r="163" spans="1:5">
      <c r="A163" s="369">
        <v>51113010201</v>
      </c>
      <c r="B163" s="375" t="s">
        <v>551</v>
      </c>
      <c r="C163" s="364">
        <v>-57694</v>
      </c>
      <c r="E163" s="391" t="s">
        <v>281</v>
      </c>
    </row>
    <row r="164" spans="1:5">
      <c r="A164" s="369">
        <v>51113010205</v>
      </c>
      <c r="B164" s="375" t="s">
        <v>552</v>
      </c>
      <c r="C164" s="364">
        <v>-414266</v>
      </c>
      <c r="E164" s="391" t="s">
        <v>281</v>
      </c>
    </row>
    <row r="165" spans="1:5">
      <c r="A165" s="369">
        <v>51113010206</v>
      </c>
      <c r="B165" s="375" t="s">
        <v>553</v>
      </c>
      <c r="C165" s="364">
        <v>-25742.38</v>
      </c>
      <c r="E165" s="391" t="s">
        <v>281</v>
      </c>
    </row>
    <row r="166" spans="1:5">
      <c r="A166" s="369">
        <v>51113010207</v>
      </c>
      <c r="B166" s="375" t="s">
        <v>554</v>
      </c>
      <c r="C166" s="364">
        <v>-859713</v>
      </c>
      <c r="E166" s="391" t="s">
        <v>281</v>
      </c>
    </row>
    <row r="167" spans="1:5">
      <c r="A167" s="369">
        <v>51114</v>
      </c>
      <c r="B167" s="372" t="s">
        <v>555</v>
      </c>
      <c r="C167" s="373">
        <v>-6879359</v>
      </c>
      <c r="D167" s="373"/>
    </row>
    <row r="168" spans="1:5">
      <c r="A168" s="369">
        <v>5111401</v>
      </c>
      <c r="B168" s="375" t="s">
        <v>556</v>
      </c>
      <c r="C168" s="364">
        <v>-3936689</v>
      </c>
      <c r="E168" s="391" t="s">
        <v>282</v>
      </c>
    </row>
    <row r="169" spans="1:5">
      <c r="A169" s="369">
        <v>5111203</v>
      </c>
      <c r="B169" s="375" t="s">
        <v>557</v>
      </c>
      <c r="C169" s="364">
        <v>-2942670</v>
      </c>
      <c r="E169" s="391" t="s">
        <v>282</v>
      </c>
    </row>
    <row r="170" spans="1:5">
      <c r="B170" s="375"/>
      <c r="C170" s="386"/>
      <c r="D170" s="386"/>
    </row>
    <row r="171" spans="1:5">
      <c r="A171" s="369">
        <v>5112</v>
      </c>
      <c r="B171" s="372" t="s">
        <v>558</v>
      </c>
      <c r="C171" s="385">
        <v>-481687</v>
      </c>
      <c r="D171" s="385"/>
    </row>
    <row r="172" spans="1:5">
      <c r="A172" s="369">
        <v>511206</v>
      </c>
      <c r="B172" s="375" t="s">
        <v>559</v>
      </c>
      <c r="C172" s="364">
        <v>-481687</v>
      </c>
      <c r="E172" s="391" t="s">
        <v>32</v>
      </c>
    </row>
    <row r="173" spans="1:5">
      <c r="B173" s="375"/>
      <c r="C173" s="386"/>
      <c r="D173" s="386"/>
    </row>
    <row r="174" spans="1:5">
      <c r="A174" s="369">
        <v>5113</v>
      </c>
      <c r="B174" s="372" t="s">
        <v>560</v>
      </c>
      <c r="C174" s="385">
        <v>-114545992.09999999</v>
      </c>
      <c r="D174" s="385"/>
    </row>
    <row r="175" spans="1:5">
      <c r="A175" s="369">
        <v>511301</v>
      </c>
      <c r="B175" s="372" t="s">
        <v>561</v>
      </c>
      <c r="C175" s="385">
        <v>-100431101.64</v>
      </c>
      <c r="D175" s="385"/>
    </row>
    <row r="176" spans="1:5">
      <c r="A176" s="369">
        <v>51130101</v>
      </c>
      <c r="B176" s="375" t="s">
        <v>562</v>
      </c>
      <c r="C176" s="364">
        <v>-68166667</v>
      </c>
      <c r="E176" s="391" t="s">
        <v>98</v>
      </c>
    </row>
    <row r="177" spans="1:5">
      <c r="A177" s="369">
        <v>51130104</v>
      </c>
      <c r="B177" s="375" t="s">
        <v>563</v>
      </c>
      <c r="C177" s="364">
        <v>-11401253</v>
      </c>
      <c r="E177" s="391" t="s">
        <v>98</v>
      </c>
    </row>
    <row r="178" spans="1:5">
      <c r="A178" s="369">
        <v>51130107</v>
      </c>
      <c r="B178" s="375" t="s">
        <v>564</v>
      </c>
      <c r="C178" s="364">
        <v>-11326978</v>
      </c>
      <c r="E178" s="391" t="s">
        <v>282</v>
      </c>
    </row>
    <row r="179" spans="1:5">
      <c r="A179" s="369">
        <v>51130112</v>
      </c>
      <c r="B179" s="375" t="s">
        <v>565</v>
      </c>
      <c r="C179" s="364">
        <v>-3367703.64</v>
      </c>
      <c r="E179" s="391" t="s">
        <v>282</v>
      </c>
    </row>
    <row r="180" spans="1:5">
      <c r="A180" s="369">
        <v>51130113</v>
      </c>
      <c r="B180" s="375" t="s">
        <v>566</v>
      </c>
      <c r="C180" s="364">
        <v>-6168500</v>
      </c>
      <c r="E180" s="391" t="s">
        <v>282</v>
      </c>
    </row>
    <row r="181" spans="1:5">
      <c r="A181" s="369">
        <v>511303</v>
      </c>
      <c r="B181" s="372" t="s">
        <v>567</v>
      </c>
      <c r="C181" s="385">
        <v>-4485194.38</v>
      </c>
      <c r="D181" s="385"/>
    </row>
    <row r="182" spans="1:5">
      <c r="A182" s="369">
        <v>51130303</v>
      </c>
      <c r="B182" s="375" t="s">
        <v>568</v>
      </c>
      <c r="C182" s="364">
        <v>-824727.27</v>
      </c>
      <c r="E182" s="391" t="s">
        <v>98</v>
      </c>
    </row>
    <row r="183" spans="1:5">
      <c r="A183" s="369">
        <v>51130304</v>
      </c>
      <c r="B183" s="375" t="s">
        <v>569</v>
      </c>
      <c r="C183" s="364">
        <v>-3660467.11</v>
      </c>
      <c r="E183" s="391" t="s">
        <v>572</v>
      </c>
    </row>
    <row r="184" spans="1:5">
      <c r="A184" s="369">
        <v>511307</v>
      </c>
      <c r="B184" s="372" t="s">
        <v>37</v>
      </c>
      <c r="C184" s="385">
        <v>-1963487</v>
      </c>
      <c r="D184" s="385"/>
    </row>
    <row r="185" spans="1:5">
      <c r="A185" s="369">
        <v>51130701</v>
      </c>
      <c r="B185" s="375" t="s">
        <v>570</v>
      </c>
      <c r="C185" s="364">
        <v>-1963487</v>
      </c>
      <c r="E185" s="391" t="s">
        <v>37</v>
      </c>
    </row>
    <row r="186" spans="1:5">
      <c r="A186" s="369">
        <v>511308</v>
      </c>
      <c r="B186" s="372" t="s">
        <v>40</v>
      </c>
      <c r="C186" s="385">
        <v>-4862300</v>
      </c>
      <c r="D186" s="385"/>
    </row>
    <row r="187" spans="1:5">
      <c r="A187" s="369">
        <v>51130802</v>
      </c>
      <c r="B187" s="375" t="s">
        <v>571</v>
      </c>
      <c r="C187" s="364">
        <v>-4862300</v>
      </c>
      <c r="E187" s="391" t="s">
        <v>40</v>
      </c>
    </row>
    <row r="188" spans="1:5">
      <c r="A188" s="369">
        <v>511309</v>
      </c>
      <c r="B188" s="372" t="s">
        <v>572</v>
      </c>
      <c r="C188" s="385">
        <v>-2803909.08</v>
      </c>
      <c r="D188" s="385"/>
    </row>
    <row r="189" spans="1:5">
      <c r="A189" s="369">
        <v>51130906</v>
      </c>
      <c r="B189" s="375" t="s">
        <v>573</v>
      </c>
      <c r="C189" s="364">
        <v>-1746818.18</v>
      </c>
      <c r="E189" s="391" t="s">
        <v>572</v>
      </c>
    </row>
    <row r="190" spans="1:5">
      <c r="A190" s="369">
        <v>51130912</v>
      </c>
      <c r="B190" s="375" t="s">
        <v>574</v>
      </c>
      <c r="C190" s="364">
        <v>-755000</v>
      </c>
      <c r="E190" s="391" t="s">
        <v>282</v>
      </c>
    </row>
    <row r="191" spans="1:5">
      <c r="A191" s="369">
        <v>51130914</v>
      </c>
      <c r="B191" s="375" t="s">
        <v>575</v>
      </c>
      <c r="C191" s="364">
        <v>-241272.72</v>
      </c>
      <c r="E191" s="391" t="s">
        <v>572</v>
      </c>
    </row>
    <row r="192" spans="1:5">
      <c r="A192" s="369">
        <v>51130999</v>
      </c>
      <c r="B192" s="375" t="s">
        <v>576</v>
      </c>
      <c r="C192" s="364">
        <v>-60818.18</v>
      </c>
      <c r="E192" s="391" t="s">
        <v>282</v>
      </c>
    </row>
    <row r="193" spans="1:5">
      <c r="B193" s="375"/>
      <c r="C193" s="386"/>
      <c r="D193" s="386"/>
    </row>
    <row r="194" spans="1:5">
      <c r="A194" s="369">
        <v>5114</v>
      </c>
      <c r="B194" s="372" t="s">
        <v>577</v>
      </c>
      <c r="C194" s="385">
        <v>-19215962.16</v>
      </c>
      <c r="D194" s="385"/>
    </row>
    <row r="195" spans="1:5">
      <c r="A195" s="369">
        <v>511403</v>
      </c>
      <c r="B195" s="375" t="s">
        <v>578</v>
      </c>
      <c r="C195" s="364">
        <v>-2976491.53</v>
      </c>
      <c r="E195" s="391" t="s">
        <v>137</v>
      </c>
    </row>
    <row r="196" spans="1:5">
      <c r="A196" s="369">
        <v>511406</v>
      </c>
      <c r="B196" s="375" t="s">
        <v>579</v>
      </c>
      <c r="C196" s="364">
        <v>-1043835.45</v>
      </c>
      <c r="E196" s="391" t="s">
        <v>282</v>
      </c>
    </row>
    <row r="197" spans="1:5">
      <c r="A197" s="369">
        <v>511405</v>
      </c>
      <c r="B197" s="375" t="s">
        <v>580</v>
      </c>
      <c r="C197" s="364">
        <v>-1093171.5</v>
      </c>
      <c r="E197" s="391" t="s">
        <v>282</v>
      </c>
    </row>
    <row r="198" spans="1:5">
      <c r="A198" s="369">
        <v>511407</v>
      </c>
      <c r="B198" s="372" t="s">
        <v>581</v>
      </c>
      <c r="C198" s="385">
        <v>-14102463.68</v>
      </c>
      <c r="D198" s="385"/>
    </row>
    <row r="199" spans="1:5">
      <c r="A199" s="369">
        <v>51140701</v>
      </c>
      <c r="B199" s="375" t="s">
        <v>582</v>
      </c>
      <c r="C199" s="364">
        <v>-218029.98</v>
      </c>
      <c r="E199" s="391" t="s">
        <v>320</v>
      </c>
    </row>
    <row r="200" spans="1:5">
      <c r="A200" s="369">
        <v>51140702</v>
      </c>
      <c r="B200" s="375" t="s">
        <v>583</v>
      </c>
      <c r="C200" s="364">
        <v>-13884433.699999999</v>
      </c>
      <c r="E200" s="391" t="s">
        <v>596</v>
      </c>
    </row>
    <row r="201" spans="1:5">
      <c r="B201" s="375"/>
    </row>
    <row r="202" spans="1:5">
      <c r="A202" s="369">
        <v>5115</v>
      </c>
      <c r="B202" s="372" t="s">
        <v>584</v>
      </c>
      <c r="C202" s="373">
        <v>-58206307</v>
      </c>
      <c r="D202" s="373"/>
    </row>
    <row r="203" spans="1:5">
      <c r="A203" s="369">
        <v>511504</v>
      </c>
      <c r="B203" s="375" t="s">
        <v>585</v>
      </c>
      <c r="C203" s="364">
        <v>-58147657</v>
      </c>
      <c r="E203" s="391" t="s">
        <v>40</v>
      </c>
    </row>
    <row r="204" spans="1:5">
      <c r="A204" s="369">
        <v>511505</v>
      </c>
      <c r="B204" s="375" t="s">
        <v>586</v>
      </c>
      <c r="C204" s="364">
        <v>-58650</v>
      </c>
      <c r="E204" s="391" t="s">
        <v>100</v>
      </c>
    </row>
    <row r="205" spans="1:5">
      <c r="B205" s="375"/>
    </row>
    <row r="206" spans="1:5">
      <c r="A206" s="369">
        <v>512</v>
      </c>
      <c r="B206" s="372" t="s">
        <v>587</v>
      </c>
      <c r="C206" s="385">
        <v>-153.24</v>
      </c>
      <c r="D206" s="385"/>
    </row>
    <row r="207" spans="1:5">
      <c r="A207" s="369">
        <v>51204</v>
      </c>
      <c r="B207" s="375" t="s">
        <v>588</v>
      </c>
      <c r="C207" s="364">
        <v>-153.24</v>
      </c>
      <c r="E207" s="391" t="s">
        <v>134</v>
      </c>
    </row>
    <row r="208" spans="1:5">
      <c r="B208" s="375"/>
    </row>
    <row r="209" spans="1:4" ht="18" thickBot="1">
      <c r="A209" s="388"/>
      <c r="B209" s="389" t="s">
        <v>8</v>
      </c>
      <c r="C209" s="390">
        <v>-74797693.390000015</v>
      </c>
      <c r="D209" s="373"/>
    </row>
    <row r="210" spans="1:4" ht="18" thickTop="1"/>
    <row r="211" spans="1:4">
      <c r="C211" s="379"/>
      <c r="D211" s="379"/>
    </row>
  </sheetData>
  <mergeCells count="3">
    <mergeCell ref="A2:C2"/>
    <mergeCell ref="A3:C3"/>
    <mergeCell ref="A4:C4"/>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OkuOOkTTPNYX085x5e5E5GJgLseDABsQI4w8cUrACqc=</DigestValue>
    </Reference>
    <Reference Type="http://www.w3.org/2000/09/xmldsig#Object" URI="#idOfficeObject">
      <DigestMethod Algorithm="http://www.w3.org/2001/04/xmlenc#sha256"/>
      <DigestValue>6TCx6p+pns/AU4aGNtzZHAvagg4ajcfGrsZKBpR8Tmg=</DigestValue>
    </Reference>
    <Reference Type="http://uri.etsi.org/01903#SignedProperties" URI="#idSignedProperties">
      <Transforms>
        <Transform Algorithm="http://www.w3.org/TR/2001/REC-xml-c14n-20010315"/>
      </Transforms>
      <DigestMethod Algorithm="http://www.w3.org/2001/04/xmlenc#sha256"/>
      <DigestValue>8EfzV5Qg8lBbXzYyBVdvCuu2jpxb15HmpC9etPnzd8g=</DigestValue>
    </Reference>
  </SignedInfo>
  <SignatureValue>MTWmCzCdfyjjbjpuMJFrKmg7xESI3Fex5lnT6xSdEUjzJgpzwEhndjEb4j14/uf8jt1SGasAA2Wk
14d2t0FgMQTOhXbMQbVKj5c46CjD/1J0u3GK8AbdwDX8mXazyVF9XQy5HJVDZxxapfrGxTjsmsve
0JUviLPVVfM/nhjwBSRyxA1uP8JwV2H9t3Y9TUsJrgGr/wTJCLoYkS8IS8LW/jL8FQtCpfG2YAIn
JqfZfM6mBLkMTHpX9OLQPOY58pHqrQ3vOH1Sz5MjayZwcUOI5MG2PVJdrRESLce7jSIbyjGJmm+x
r9tlC+LlF0YsTzpgHQbtTRVg2Xi/jVgqfCPGNw==</SignatureValue>
  <KeyInfo>
    <X509Data>
      <X509Certificate>MIIHsjCCBZqgAwIBAgIRAMnNkFNnFQiGRLhX/r+4a68wDQYJKoZIhvcNAQELBQAwgYUxCzAJBgNVBAYTAlBZMQ0wCwYDVQQKEwRJQ1BQMTgwNgYDVQQLEy9QcmVzdGFkb3IgQ3VhbGlmaWNhZG8gZGUgU2VydmljaW9zIGRlIENvbmZpYW56YTEVMBMGA1UEAxMMQ09ERTEwMCBTLkEuMRYwFAYDVQQFEw1SVUM4MDA4MDYxMC03MB4XDTIzMDUxMTE5MjYzNVoXDTI1MDUxMTE5MjYzNVowgcYxCzAJBgNVBAYTAlBZMTYwNAYDVQQKDC1DRVJUSUZJQ0FETyBDVUFMSUZJQ0FETyBERSBGSVJNQSBFTEVDVFLDk05JQ0ExCzAJBgNVBAsTAkYyMRkwFwYDVQQEExBTQU5DSEVaIENIQVBBUlJPMRgwFgYDVQQqEw9EQUhJQU5BIEZBQklBTkExKTAnBgNVBAMTIERBSElBTkEgRkFCSUFOQSBTQU5DSEVaIENIQVBBUlJPMRIwEAYDVQQFEwlDSTUyNDY3NzAwggEiMA0GCSqGSIb3DQEBAQUAA4IBDwAwggEKAoIBAQC8o4GbgdJ25tfrCcwwS/Nhq2U6qW/x6LgFSnue1Jd3y9EGxCPjpQe1nf5PmdHB+R27UZQ34c8/GJaKdbmvIcyAzdqVaFPY5RGgoekl69Agk2ivHFqprHuwFJ8myKRVcuZRRZi2E2BzXpail9ncoDVhosKgcdGWUJtiKWuoxZzyeLGJTO/CfIbQ7bIQwB02atBMqieXDu+EuNwi3XlSFpBYAu90Nkuo8KoCJ/hKzVWUm23t0lluM8gUMBneAGpoIJfvn+H5mY0dsvCgfUCv2uI4VWzDbKY+jmqVA2wNa4wQXJVt/IOvGI6ybPPVM8TgpJjMXYiJjzy9o7e48DMMsqx3AgMBAAGjggLYMIIC1DAMBgNVHRMBAf8EAjAAMB0GA1UdDgQWBBT7weqFNQPFpO5dQyTc+7LWuT7dzDAfBgNVHSMEGDAWgBS+NVRiaGDnJtMxwV+XseL2ZM4H9TAOBgNVHQ8BAf8EBAMCBeAwTwYDVR0RBEgwRoEXREFIWVNBTkNIRVoyMEBHTUFJTC5DT02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NsG58IPI4kQUWOcUd7aW47ozK4Ki23O2Qlrk3ffEgD8zZiOpmGia72MJDVlgnLBW80WiTHvOLEJRH6YKEseYnc4LOS9XmXtCQ8Vu8MGs9M9Q6a2lA1tqbWUmILPr+gWnoZfsdbmUoW7dTh7H/9HSOMAmdC+F7r04LNcEDNG/8JK3aaGJAD+OIM85zQfhinVy2uEGK1j1Twhk4tx08JBjtjQ//GbV4wKTQF7zoVzVuS3Sg1D+cAK5yl7A6xr+KQFn6LE6JDPcNg5g51ogvSPKmQ6RXVEtaPl+XpTfGqbpV8kX349TAeY1cy5euVSPLQ+vVLC2tZARlzQrzXACrzrn6ITl5vPP8KHz0xJNztlt6XFX5RjJ3daqefdX6PGTwnBoTEbzduowiuNM1qKsaM9cZ3vt4dmcaD2NLEqh+/dDUeoy3JB8DORotWk13Ed8VnEoMtPxNvhKhfz70Ow+kVTJpwt3vLuNJJT471DWFZs5XhjAXqtJHNFrhsAgjr8SyB7uTg0OvHnnPqlLtH+21WovDiuiF5/kbuuFl78mkIRefcUhqpEfrv/ymM+MC5LjNrKwCeyD48VFxM8PLeNUdqONlUflXFU2N8YYo3b0zfho+Ns6RHVtVp3+zLqR46WRwLDaqIKyPEDj1Q1xBZ7CQ4Ablood2Xqvp6oL3ZkBXZHed0f</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Lu1yItisNNGJhgWhQl1iUPcngwGk/nf15/JFfeUoIJY=</DigestValue>
      </Reference>
      <Reference URI="/xl/activeX/activeX1.xml?ContentType=application/vnd.ms-office.activeX+xml">
        <DigestMethod Algorithm="http://www.w3.org/2001/04/xmlenc#sha256"/>
        <DigestValue>9lyHdt6FdJzDrqAfrR0Ra9dZqYdQVBFLcW4IEkBDGJM=</DigestValue>
      </Reference>
      <Reference URI="/xl/calcChain.xml?ContentType=application/vnd.openxmlformats-officedocument.spreadsheetml.calcChain+xml">
        <DigestMethod Algorithm="http://www.w3.org/2001/04/xmlenc#sha256"/>
        <DigestValue>W1iXrBzeheXs2SVhxglhwKsoEy3K7Etgq8qpLID2UHo=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drawing1.xml?ContentType=application/vnd.openxmlformats-officedocument.drawing+xml">
        <DigestMethod Algorithm="http://www.w3.org/2001/04/xmlenc#sha256"/>
        <DigestValue>yVYkAbt1iTXoXY/rWy/dfWyozFM4ob80WwMJObP8k/E=</DigestValue>
      </Reference>
      <Reference URI="/xl/drawings/drawing2.xml?ContentType=application/vnd.openxmlformats-officedocument.drawing+xml">
        <DigestMethod Algorithm="http://www.w3.org/2001/04/xmlenc#sha256"/>
        <DigestValue>2k+bxVdSIeyMmxj0qAmr3PxRIs/xgvPxoRqwI2Aj+4Q=</DigestValue>
      </Reference>
      <Reference URI="/xl/drawings/drawing3.xml?ContentType=application/vnd.openxmlformats-officedocument.drawing+xml">
        <DigestMethod Algorithm="http://www.w3.org/2001/04/xmlenc#sha256"/>
        <DigestValue>xX0QrUik556APKfQpXhht81PwZO6xnUFMWDsKWXB50c=</DigestValue>
      </Reference>
      <Reference URI="/xl/drawings/drawing4.xml?ContentType=application/vnd.openxmlformats-officedocument.drawing+xml">
        <DigestMethod Algorithm="http://www.w3.org/2001/04/xmlenc#sha256"/>
        <DigestValue>ibFzMv2IA0vOTo7x6aHCEubYT5KgunfQpwROOpiDu18=</DigestValue>
      </Reference>
      <Reference URI="/xl/drawings/drawing5.xml?ContentType=application/vnd.openxmlformats-officedocument.drawing+xml">
        <DigestMethod Algorithm="http://www.w3.org/2001/04/xmlenc#sha256"/>
        <DigestValue>5jU05sQEPWv9cxjfI40P2WOYUHuwab2QnRx+KlNQmo4=</DigestValue>
      </Reference>
      <Reference URI="/xl/drawings/drawing6.xml?ContentType=application/vnd.openxmlformats-officedocument.drawing+xml">
        <DigestMethod Algorithm="http://www.w3.org/2001/04/xmlenc#sha256"/>
        <DigestValue>DTPzmP9nSErl5Rd01RSFLuHdUZ9J3Rhy83HdJ0MDVlk=</DigestValue>
      </Reference>
      <Reference URI="/xl/drawings/drawing7.xml?ContentType=application/vnd.openxmlformats-officedocument.drawing+xml">
        <DigestMethod Algorithm="http://www.w3.org/2001/04/xmlenc#sha256"/>
        <DigestValue>+udVZLX6Z/pMNC1d7w9pXdA5ZN7MPdyZZLw+a4xuAcw=</DigestValue>
      </Reference>
      <Reference URI="/xl/drawings/drawing8.xml?ContentType=application/vnd.openxmlformats-officedocument.drawing+xml">
        <DigestMethod Algorithm="http://www.w3.org/2001/04/xmlenc#sha256"/>
        <DigestValue>RUy1vYeyx/AStBUqK/S9XB7yLNd9uHIrDB2llw/7NQE=</DigestValue>
      </Reference>
      <Reference URI="/xl/drawings/vmlDrawing1.vml?ContentType=application/vnd.openxmlformats-officedocument.vmlDrawing">
        <DigestMethod Algorithm="http://www.w3.org/2001/04/xmlenc#sha256"/>
        <DigestValue>dvMP3f4ELbTU5lu750HRhOSsvhY+VxHN3B+6V3hn1U4=</DigestValue>
      </Reference>
      <Reference URI="/xl/drawings/vmlDrawing2.vml?ContentType=application/vnd.openxmlformats-officedocument.vmlDrawing">
        <DigestMethod Algorithm="http://www.w3.org/2001/04/xmlenc#sha256"/>
        <DigestValue>5zUthhCVBeQmggLV+ss5gxoXiW/xDN1/MbuKTqlj76o=</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MJ8pQ9X1rASO8A7K1iSkST1aYMPqNdVSyaDgfZ/yGVc=</DigestValue>
      </Reference>
      <Reference URI="/xl/media/image3.emf?ContentType=image/x-emf">
        <DigestMethod Algorithm="http://www.w3.org/2001/04/xmlenc#sha256"/>
        <DigestValue>N3Js9Z+Zjp6gzo3XD2wX5iwfwP72XVxRRWCIH19HC/c=</DigestValue>
      </Reference>
      <Reference URI="/xl/media/image4.emf?ContentType=image/x-emf">
        <DigestMethod Algorithm="http://www.w3.org/2001/04/xmlenc#sha256"/>
        <DigestValue>DXw2Sapn5+22/zVEH04e3GgSDQnPXsw5/XBZaQqm7F0=</DigestValue>
      </Reference>
      <Reference URI="/xl/media/image5.emf?ContentType=image/x-emf">
        <DigestMethod Algorithm="http://www.w3.org/2001/04/xmlenc#sha256"/>
        <DigestValue>cYfZyM0JziFso7Ose3Slf4Kup58+Xr0Ds/5/uMrJr1c=</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10.bin?ContentType=application/vnd.openxmlformats-officedocument.spreadsheetml.printerSettings">
        <DigestMethod Algorithm="http://www.w3.org/2001/04/xmlenc#sha256"/>
        <DigestValue>ZVxXhJn6XmjT/m1Dw2UhwYZPVXYMSYE+DUFTlsgHV4s=</DigestValue>
      </Reference>
      <Reference URI="/xl/printerSettings/printerSettings11.bin?ContentType=application/vnd.openxmlformats-officedocument.spreadsheetml.printerSettings">
        <DigestMethod Algorithm="http://www.w3.org/2001/04/xmlenc#sha256"/>
        <DigestValue>ZVxXhJn6XmjT/m1Dw2UhwYZPVXYMSYE+DUFTlsgHV4s=</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vgaglTYY8ldDI3np+fkDPkAMI9Om5H1Khp+orjrXFAQ=</DigestValue>
      </Reference>
      <Reference URI="/xl/printerSettings/printerSettings14.bin?ContentType=application/vnd.openxmlformats-officedocument.spreadsheetml.printerSettings">
        <DigestMethod Algorithm="http://www.w3.org/2001/04/xmlenc#sha256"/>
        <DigestValue>TRrCOIAvgyay9+dOHANtMRhI4Mlj24DaFIyKQoKcdPw=</DigestValue>
      </Reference>
      <Reference URI="/xl/printerSettings/printerSettings15.bin?ContentType=application/vnd.openxmlformats-officedocument.spreadsheetml.printerSettings">
        <DigestMethod Algorithm="http://www.w3.org/2001/04/xmlenc#sha256"/>
        <DigestValue>aKO8XWThzgvGlTVSu23kX37OoqtKGS6PBUkmhsicI1Y=</DigestValue>
      </Reference>
      <Reference URI="/xl/printerSettings/printerSettings16.bin?ContentType=application/vnd.openxmlformats-officedocument.spreadsheetml.printerSettings">
        <DigestMethod Algorithm="http://www.w3.org/2001/04/xmlenc#sha256"/>
        <DigestValue>TRrCOIAvgyay9+dOHANtMRhI4Mlj24DaFIyKQoKcdPw=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+BdIrUjIF4dgpdETKzetI2+2MzZeXWu+2X9Vqcg88Hw=</DigestValue>
      </Reference>
      <Reference URI="/xl/printerSettings/printerSettings24.bin?ContentType=application/vnd.openxmlformats-officedocument.spreadsheetml.printerSettings">
        <DigestMethod Algorithm="http://www.w3.org/2001/04/xmlenc#sha256"/>
        <DigestValue>OGD3iF2+l78gTInlDCWFPycZVuHBpUE02raJ/Wr5XCI=</DigestValue>
      </Reference>
      <Reference URI="/xl/printerSettings/printerSettings25.bin?ContentType=application/vnd.openxmlformats-officedocument.spreadsheetml.printerSettings">
        <DigestMethod Algorithm="http://www.w3.org/2001/04/xmlenc#sha256"/>
        <DigestValue>aKO8XWThzgvGlTVSu23kX37OoqtKGS6PBUkmhsicI1Y=</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MXec2D+WMU8itUC5NxoyllqwEi3fXNlaIfg2JySEdZE=</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62Mbz0jKBFYydzom6ZAWnOjLp5a/DFv+xq8VMistPUQ=</DigestValue>
      </Reference>
      <Reference URI="/xl/printerSettings/printerSettings8.bin?ContentType=application/vnd.openxmlformats-officedocument.spreadsheetml.printerSettings">
        <DigestMethod Algorithm="http://www.w3.org/2001/04/xmlenc#sha256"/>
        <DigestValue>Jqz5i9tR38GrvaRRrgAOPFH5hrhDZ9jmdLWbmj3o8Vg=</DigestValue>
      </Reference>
      <Reference URI="/xl/printerSettings/printerSettings9.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xyZt5H0UpVxMHPrBuZNp+aR4XtzczSwVAzTIwfnDS7k=</DigestValue>
      </Reference>
      <Reference URI="/xl/styles.xml?ContentType=application/vnd.openxmlformats-officedocument.spreadsheetml.styles+xml">
        <DigestMethod Algorithm="http://www.w3.org/2001/04/xmlenc#sha256"/>
        <DigestValue>Y/xZuRbytEG4lDw3jIz0Z/YcYEA+TMSNqM54Vvger2Q=</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HIQuRk/9jH/yXzOlcRY5B+7FOserfbAPiLGHgUHyA44=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xj9I8bUO8u45tgupVmhHwJxSSehf89O5y5TvNSjoxwM=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Y4FvX1i+7XY1oKNU/ZYpLNX6UzonxbqgrVwNIuiIhoU=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oIz2QtWN7Qy3auf2JJ2QqCgW2+LoWuBYIQ5R01s3LS0=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NkOaOWRWV+2nFdIdEiHarqBwXM9YZggX8p+EozkeKSg=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6VN1ivBXX0GdVkXNQfDueIpfUOfpH98Tp7kLuT6CMdA=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fN0o/N9G/JAqo8dVdBo/NbUNlJRcMn9cIS7RAnyiDWo=</DigestValue>
      </Reference>
      <Reference URI="/xl/worksheets/sheet1.xml?ContentType=application/vnd.openxmlformats-officedocument.spreadsheetml.worksheet+xml">
        <DigestMethod Algorithm="http://www.w3.org/2001/04/xmlenc#sha256"/>
        <DigestValue>dvRjVTL8sDFAQjP/k68IYO5g3AbF/RCozieFGYhqq2U=</DigestValue>
      </Reference>
      <Reference URI="/xl/worksheets/sheet10.xml?ContentType=application/vnd.openxmlformats-officedocument.spreadsheetml.worksheet+xml">
        <DigestMethod Algorithm="http://www.w3.org/2001/04/xmlenc#sha256"/>
        <DigestValue>P1rjhb6Kr7Y3iI2P1+9tbYL+gz+gJiVikq3Pz8whlzY=</DigestValue>
      </Reference>
      <Reference URI="/xl/worksheets/sheet2.xml?ContentType=application/vnd.openxmlformats-officedocument.spreadsheetml.worksheet+xml">
        <DigestMethod Algorithm="http://www.w3.org/2001/04/xmlenc#sha256"/>
        <DigestValue>pZfifP6bMpoXh8UyeW3B7Zapg1xfZRn03lI+HnR1Mt4=</DigestValue>
      </Reference>
      <Reference URI="/xl/worksheets/sheet3.xml?ContentType=application/vnd.openxmlformats-officedocument.spreadsheetml.worksheet+xml">
        <DigestMethod Algorithm="http://www.w3.org/2001/04/xmlenc#sha256"/>
        <DigestValue>5azuQOj24GkeGSUX0pgRLleYv8zu83uXro8Gh25dxm8=</DigestValue>
      </Reference>
      <Reference URI="/xl/worksheets/sheet4.xml?ContentType=application/vnd.openxmlformats-officedocument.spreadsheetml.worksheet+xml">
        <DigestMethod Algorithm="http://www.w3.org/2001/04/xmlenc#sha256"/>
        <DigestValue>uEoZyRdVS3fh4AKrw4ibZgGao+UfmtxqrCtKqzkmOOs=</DigestValue>
      </Reference>
      <Reference URI="/xl/worksheets/sheet5.xml?ContentType=application/vnd.openxmlformats-officedocument.spreadsheetml.worksheet+xml">
        <DigestMethod Algorithm="http://www.w3.org/2001/04/xmlenc#sha256"/>
        <DigestValue>MgNu3YJSuz9/j/Dq5mp2U4KOeAeM9gligZlQxMh6f20=</DigestValue>
      </Reference>
      <Reference URI="/xl/worksheets/sheet6.xml?ContentType=application/vnd.openxmlformats-officedocument.spreadsheetml.worksheet+xml">
        <DigestMethod Algorithm="http://www.w3.org/2001/04/xmlenc#sha256"/>
        <DigestValue>F3nuuVnjJB14kIPuzMuKlddz79vjJF+NlnIrmbyhONE=</DigestValue>
      </Reference>
      <Reference URI="/xl/worksheets/sheet7.xml?ContentType=application/vnd.openxmlformats-officedocument.spreadsheetml.worksheet+xml">
        <DigestMethod Algorithm="http://www.w3.org/2001/04/xmlenc#sha256"/>
        <DigestValue>2XCf/6EplRjNxsPoVzJ91rOTo1fHtEfWiw8pwSiTjt4=</DigestValue>
      </Reference>
      <Reference URI="/xl/worksheets/sheet8.xml?ContentType=application/vnd.openxmlformats-officedocument.spreadsheetml.worksheet+xml">
        <DigestMethod Algorithm="http://www.w3.org/2001/04/xmlenc#sha256"/>
        <DigestValue>8zjvyXpjRIg768eLoqJjUR2ryYDchiJ8SDQZQcbENTo=</DigestValue>
      </Reference>
      <Reference URI="/xl/worksheets/sheet9.xml?ContentType=application/vnd.openxmlformats-officedocument.spreadsheetml.worksheet+xml">
        <DigestMethod Algorithm="http://www.w3.org/2001/04/xmlenc#sha256"/>
        <DigestValue>1Hjw/wtp38oCIZtZ/fQ+UZ2Jsqh0URhhAWaNaaYkvuk=</DigestValue>
      </Reference>
    </Manifest>
    <SignatureProperties>
      <SignatureProperty Id="idSignatureTime" Target="#idPackageSignature">
        <mdssi:SignatureTime xmlns:mdssi="http://schemas.openxmlformats.org/package/2006/digital-signature">
          <mdssi:Format>YYYY-MM-DDThh:mm:ssTZD</mdssi:Format>
          <mdssi:Value>2023-11-13T13:25:25Z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13.11.2023</SignatureComments>
          <WindowsVersion>10.0</WindowsVersion>
          <OfficeVersion>16.0.16924/26</OfficeVersion>
          <ApplicationVersion>16.0.16924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2023-11-13T13:25:25Z</xd:SigningTime>
          <xd:SigningCertificate>
            <xd:Cert>
              <xd:CertDigest>
                <DigestMethod Algorithm="http://www.w3.org/2001/04/xmlenc#sha256"/>
                <DigestValue>dJ9yXvegHlgOHjcZk17y67OD6UHqmLjWRpwgAtUwVWc=</DigestValue>
              </xd:CertDigest>
              <xd:IssuerSerial>
                <X509IssuerName>SERIALNUMBER=RUC80080610-7, CN=CODE100 S.A., OU=Prestador Cualificado de Servicios de Confianza, O=ICPP, C=PY</X509IssuerName>
                <X509SerialNumber>268242175283590528351552862199679052719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13.11.2023</xd:CommitmentTypeQualifier>
            </xd:CommitmentTypeQualifier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d0UhV5ryatwHbrAlqz8jyY8+U/xOpN2lZvMwVvuYnyc=</DigestValue>
    </Reference>
    <Reference Type="http://www.w3.org/2000/09/xmldsig#Object" URI="#idOfficeObject">
      <DigestMethod Algorithm="http://www.w3.org/2001/04/xmlenc#sha256"/>
      <DigestValue>l+Lvi9F7XjIaRwxxXaOhu+2ZktJTOqdgfBVhOrQU7DE=</DigestValue>
    </Reference>
    <Reference Type="http://uri.etsi.org/01903#SignedProperties" URI="#idSignedProperties">
      <Transforms>
        <Transform Algorithm="http://www.w3.org/TR/2001/REC-xml-c14n-20010315"/>
      </Transforms>
      <DigestMethod Algorithm="http://www.w3.org/2001/04/xmlenc#sha256"/>
      <DigestValue>teMxBwI/ZsWIVA5DgN5KR5WsiBVwLuiDWyvV8J+VUwo=</DigestValue>
    </Reference>
    <Reference Type="http://www.w3.org/2000/09/xmldsig#Object" URI="#idValidSigLnImg">
      <DigestMethod Algorithm="http://www.w3.org/2001/04/xmlenc#sha256"/>
      <DigestValue>+qIaLOS/OggJpJ8OKta8mNq22QYRHQH62XRnBB6SvPo=</DigestValue>
    </Reference>
    <Reference Type="http://www.w3.org/2000/09/xmldsig#Object" URI="#idInvalidSigLnImg">
      <DigestMethod Algorithm="http://www.w3.org/2001/04/xmlenc#sha256"/>
      <DigestValue>NIOiTmN1xrmSpvgPoW5e/WxBc+ItDtPlyAqlm9oBx58=</DigestValue>
    </Reference>
  </SignedInfo>
  <SignatureValue>lfCYR7wKdkk2BH12FoFtKEkrsEAB2GiDvSSed/zB2LVrgIImJG7dyjpx+frUBDnUH2PkTKc7OzGo
+GMD76aMOZq8znv9k9qG70cFo2vB3bcL+dIIvqAurQhUL0+3Cv2u4j15RwhRuq5gZt0ei2Yvy0Ii
xWZajp9zQN+pyytxXTgSM3WEcTLa4mkfonwnnu1dt8D4OCq2c5/B5MrFTqvHd5DhuxINoAgRut40
b0ygHkztydP8jIXBA4+f+QSgk1XGkOG6sk1yEPC+K+Y+H9JLYNGZXFO0o9y+b+Zr2EOqRJPiZLuB
SnKXqAC46FAFsB7eMa6MoW4ZOW6HaBwz8TqsXA==</SignatureValue>
  <KeyInfo>
    <X509Data>
      <X509Certificate>MIIIAjCCBeqgAwIBAgITXAAAvoSFBJmvffkRTQAAAAC+hDANBgkqhkiG9w0BAQsFADBXMRcwFQYDVQQFEw5SVUMgODAwODA2MTAtNzEVMBMGA1UEChMMQ09ERTEwMCBTLkEuMQswCQYDVQQGEwJQWTEYMBYGA1UEAxMPQ0EtQ09ERTEwMCBTLkEuMB4XDTIyMDcyMDE0MTYwMVoXDTI0MDcyMDE0MTYwMVowgZYxHjAcBgNVBAMTFUhFUk5BTkRPIExFU01FIFJPTUVSTzEXMBUGA1UEChMOUEVSU09OQSBGSVNJQ0ExCzAJBgNVBAYTAlBZMREwDwYDVQQqEwhIRVJOQU5ETzEVMBMGA1UEBBMMTEVTTUUgUk9NRVJPMREwDwYDVQQFEwhDSTcwMDQxNTERMA8GA1UECxMIRklSTUEgRjIwggEiMA0GCSqGSIb3DQEBAQUAA4IBDwAwggEKAoIBAQCuoEw1Fn6LrCBtz9rY4jBv9Q8DfCOX/NHUwjrjS0GkA+V28h5gg/7dH+sjltuoYvRKC3lxTO65nH6Wa0QgkJ+RR2Z16r12mAh7eKV9EsP4T43mRbRlHD5Pb/F2Ljh/5mBijdylecqtsAjaeOsb/X3sgjNKvPKFiNhqfD4UiDwty7D6aD1NvpAYmXsuuwi6eZqN/pMjrpIOzWum9PDZGL+COFfsy1nuo5HaHxNtb3/77XGsykQ7jL6+CvPHwK7VCpTEwaISQOcGWw0gnFxTFGsf+xMBDjDdWCfZC/N4feGwBT5xDsb0hJCX2vcJr0u2DYo0L44F9G1vHuB9QNqawB9pAgMBAAGjggOFMIIDgTAOBgNVHQ8BAf8EBAMCBeAwDAYDVR0TAQH/BAIwADAgBgNVHSUBAf8EFjAUBggrBgEFBQcDAgYIKwYBBQUHAwQwHQYDVR0OBBYEFPDeAi4wFViufnSjQ5eR+KwXL7khMB8GA1UdIwQYMBaAFCf22jsLf5P4WRLQFapCz7KWlj1FMIGIBgNVHR8EgYAwfjB8oHqgeIY6aHR0cDovL2NhMS5jb2RlMTAwLmNvbS5weS9maXJtYS1kaWdpdGFsL2NybC9DQS1DT0RFMTAwLmNybIY6aHR0cDovL2NhMi5jb2RlMTAwLmNvbS5weS9maXJtYS1kaWdpdGFsL2NybC9DQS1DT0RFMTAwLmNybDCB+AYIKwYBBQUHAQEEgeswgegwRgYIKwYBBQUHMAKGOmh0dHA6Ly9jYTEuY29kZTEwMC5jb20ucHkvZmlybWEtZGlnaXRhbC9jZXIvQ0EtQ09ERTEwMC5jZXIwRgYIKwYBBQUHMAKGOmh0dHA6Ly9jYTIuY29kZTEwMC5jb20ucHkvZmlybWEtZGlnaXRhbC9jZXIvQ0EtQ09ERTEwMC5jZXIwKgYIKwYBBQUHMAGGHmh0dHA6Ly9jYTEuY29kZTEwMC5jb20ucHkvb2NzcDAqBggrBgEFBQcwAYYeaHR0cDovL2NhMi5jb2RlMTAwLmNvbS5weS9vY3NwMIIBTwYDVR0gBIIBRjCCAUIwggE+BgwrBgEEAYLZSgEBAQYwggEsMGwGCCsGAQUFBwIBFmBodHRwOi8vd3d3LmNvZGUxMDAuY29tLnB5L2Zpcm1hLWRpZ2l0YWwvQ09ERTEwMCUyMFBvbGl0aWNhJTIwZGUlMjBDZXJ0aWZpY2FjaW9uJTIwRjIlMjB2Mi4wLnBkZgAwZgYIKwYBBQUHAgIwWh5YAFAAbwBsAGkAdABpAGMAYQAgAGQAZQAgAGMAZQByAHQAaQBmAGkAYwBhAGMAaQBvAG4AIABGADIAIABkAGUAIABDAG8AZABlADEAMAAwACAAUwAuAEEALjBUBggrBgEFBQcCAjBIHkYAQwBvAGQAZQAgADEAMAAwACAAUwAuAEEALgAgAEMAZQByAHQAaQBmAGkAYwBhAHQAZQAgAFAAbwBsAGkAYwB5ACAARgAyMCYGA1UdEQQfMB2BG0hFUk5BTkRPLkxFU01FQEFUTEFTLkNPTS5QWTANBgkqhkiG9w0BAQsFAAOCAgEAml4Gh7FF+fsY6wfgKuy3BKI5Dl+7svGOROwvq9cI2Zx9K1E0xQnIRmhpO5/8+sIIRkkIvNBizC7GmuvD15KMmdB0nKEtToB+8+/C45WrqGeWqU0olJ0D/ssbqWNaXN5ow6zPVd7qa4mMH5bO3o3VUQuP/9FRZBT3d2BDTjJaU6dcIV1S8At3mVVN3ylyeNjNcOEkOx5Wt+snAb+cGXwvf3QnTJ560vOZxcOtXLE/rj1tNae0UDJQxKUOAqfria5grY1cqp7mllCSTjn9fPKqhCtXfKMY60HyE4SNNl578tuGDIbAbRfUn9nJ/lkF0Ab4vNOXuDC4TuPdsXJ0g4LSmkKlg2aO0mtbsKOovpIC5FNhhyEyJkp/4yAmHEoaXUhDhATQXbD7wAgx7yRlBccmsnodUEJY3iKetQ6gdhBWh44nXq84LK2VX6ih9/wLdcyvr/xPD1hoUg0nA/gag4lrvpGo+ZkoSKolYm6G7z3vQ8cr/4ThPa9m9J8t5ef9r3R6wfkjsRLoU9InD+4r7PoFMBRFm6zh+jf6MZfXll3gJlm/UXCvTQYBY1lL7MxiXvzP3DjIAfQ4kdW/WmASYIhIZNWf2FNo9/s+xfREBqrCAgSjbqQKVN6qTucB9ALIlvPG+yIjmAQ0Gy8XTLZNkMXEN1iVC0SeVmIitXtxlSvLC98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Lu1yItisNNGJhgWhQl1iUPcngwGk/nf15/JFfeUoIJY=</DigestValue>
      </Reference>
      <Reference URI="/xl/activeX/activeX1.xml?ContentType=application/vnd.ms-office.activeX+xml">
        <DigestMethod Algorithm="http://www.w3.org/2001/04/xmlenc#sha256"/>
        <DigestValue>9lyHdt6FdJzDrqAfrR0Ra9dZqYdQVBFLcW4IEkBDGJM=</DigestValue>
      </Reference>
      <Reference URI="/xl/calcChain.xml?ContentType=application/vnd.openxmlformats-officedocument.spreadsheetml.calcChain+xml">
        <DigestMethod Algorithm="http://www.w3.org/2001/04/xmlenc#sha256"/>
        <DigestValue>W1iXrBzeheXs2SVhxglhwKsoEy3K7Etgq8qpLID2UHo=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drawing1.xml?ContentType=application/vnd.openxmlformats-officedocument.drawing+xml">
        <DigestMethod Algorithm="http://www.w3.org/2001/04/xmlenc#sha256"/>
        <DigestValue>yVYkAbt1iTXoXY/rWy/dfWyozFM4ob80WwMJObP8k/E=</DigestValue>
      </Reference>
      <Reference URI="/xl/drawings/drawing2.xml?ContentType=application/vnd.openxmlformats-officedocument.drawing+xml">
        <DigestMethod Algorithm="http://www.w3.org/2001/04/xmlenc#sha256"/>
        <DigestValue>2k+bxVdSIeyMmxj0qAmr3PxRIs/xgvPxoRqwI2Aj+4Q=</DigestValue>
      </Reference>
      <Reference URI="/xl/drawings/drawing3.xml?ContentType=application/vnd.openxmlformats-officedocument.drawing+xml">
        <DigestMethod Algorithm="http://www.w3.org/2001/04/xmlenc#sha256"/>
        <DigestValue>xX0QrUik556APKfQpXhht81PwZO6xnUFMWDsKWXB50c=</DigestValue>
      </Reference>
      <Reference URI="/xl/drawings/drawing4.xml?ContentType=application/vnd.openxmlformats-officedocument.drawing+xml">
        <DigestMethod Algorithm="http://www.w3.org/2001/04/xmlenc#sha256"/>
        <DigestValue>ibFzMv2IA0vOTo7x6aHCEubYT5KgunfQpwROOpiDu18=</DigestValue>
      </Reference>
      <Reference URI="/xl/drawings/drawing5.xml?ContentType=application/vnd.openxmlformats-officedocument.drawing+xml">
        <DigestMethod Algorithm="http://www.w3.org/2001/04/xmlenc#sha256"/>
        <DigestValue>5jU05sQEPWv9cxjfI40P2WOYUHuwab2QnRx+KlNQmo4=</DigestValue>
      </Reference>
      <Reference URI="/xl/drawings/drawing6.xml?ContentType=application/vnd.openxmlformats-officedocument.drawing+xml">
        <DigestMethod Algorithm="http://www.w3.org/2001/04/xmlenc#sha256"/>
        <DigestValue>DTPzmP9nSErl5Rd01RSFLuHdUZ9J3Rhy83HdJ0MDVlk=</DigestValue>
      </Reference>
      <Reference URI="/xl/drawings/drawing7.xml?ContentType=application/vnd.openxmlformats-officedocument.drawing+xml">
        <DigestMethod Algorithm="http://www.w3.org/2001/04/xmlenc#sha256"/>
        <DigestValue>+udVZLX6Z/pMNC1d7w9pXdA5ZN7MPdyZZLw+a4xuAcw=</DigestValue>
      </Reference>
      <Reference URI="/xl/drawings/drawing8.xml?ContentType=application/vnd.openxmlformats-officedocument.drawing+xml">
        <DigestMethod Algorithm="http://www.w3.org/2001/04/xmlenc#sha256"/>
        <DigestValue>RUy1vYeyx/AStBUqK/S9XB7yLNd9uHIrDB2llw/7NQE=</DigestValue>
      </Reference>
      <Reference URI="/xl/drawings/vmlDrawing1.vml?ContentType=application/vnd.openxmlformats-officedocument.vmlDrawing">
        <DigestMethod Algorithm="http://www.w3.org/2001/04/xmlenc#sha256"/>
        <DigestValue>dvMP3f4ELbTU5lu750HRhOSsvhY+VxHN3B+6V3hn1U4=</DigestValue>
      </Reference>
      <Reference URI="/xl/drawings/vmlDrawing2.vml?ContentType=application/vnd.openxmlformats-officedocument.vmlDrawing">
        <DigestMethod Algorithm="http://www.w3.org/2001/04/xmlenc#sha256"/>
        <DigestValue>5zUthhCVBeQmggLV+ss5gxoXiW/xDN1/MbuKTqlj76o=</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MJ8pQ9X1rASO8A7K1iSkST1aYMPqNdVSyaDgfZ/yGVc=</DigestValue>
      </Reference>
      <Reference URI="/xl/media/image3.emf?ContentType=image/x-emf">
        <DigestMethod Algorithm="http://www.w3.org/2001/04/xmlenc#sha256"/>
        <DigestValue>N3Js9Z+Zjp6gzo3XD2wX5iwfwP72XVxRRWCIH19HC/c=</DigestValue>
      </Reference>
      <Reference URI="/xl/media/image4.emf?ContentType=image/x-emf">
        <DigestMethod Algorithm="http://www.w3.org/2001/04/xmlenc#sha256"/>
        <DigestValue>DXw2Sapn5+22/zVEH04e3GgSDQnPXsw5/XBZaQqm7F0=</DigestValue>
      </Reference>
      <Reference URI="/xl/media/image5.emf?ContentType=image/x-emf">
        <DigestMethod Algorithm="http://www.w3.org/2001/04/xmlenc#sha256"/>
        <DigestValue>cYfZyM0JziFso7Ose3Slf4Kup58+Xr0Ds/5/uMrJr1c=</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10.bin?ContentType=application/vnd.openxmlformats-officedocument.spreadsheetml.printerSettings">
        <DigestMethod Algorithm="http://www.w3.org/2001/04/xmlenc#sha256"/>
        <DigestValue>ZVxXhJn6XmjT/m1Dw2UhwYZPVXYMSYE+DUFTlsgHV4s=</DigestValue>
      </Reference>
      <Reference URI="/xl/printerSettings/printerSettings11.bin?ContentType=application/vnd.openxmlformats-officedocument.spreadsheetml.printerSettings">
        <DigestMethod Algorithm="http://www.w3.org/2001/04/xmlenc#sha256"/>
        <DigestValue>ZVxXhJn6XmjT/m1Dw2UhwYZPVXYMSYE+DUFTlsgHV4s=</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vgaglTYY8ldDI3np+fkDPkAMI9Om5H1Khp+orjrXFAQ=</DigestValue>
      </Reference>
      <Reference URI="/xl/printerSettings/printerSettings14.bin?ContentType=application/vnd.openxmlformats-officedocument.spreadsheetml.printerSettings">
        <DigestMethod Algorithm="http://www.w3.org/2001/04/xmlenc#sha256"/>
        <DigestValue>TRrCOIAvgyay9+dOHANtMRhI4Mlj24DaFIyKQoKcdPw=</DigestValue>
      </Reference>
      <Reference URI="/xl/printerSettings/printerSettings15.bin?ContentType=application/vnd.openxmlformats-officedocument.spreadsheetml.printerSettings">
        <DigestMethod Algorithm="http://www.w3.org/2001/04/xmlenc#sha256"/>
        <DigestValue>aKO8XWThzgvGlTVSu23kX37OoqtKGS6PBUkmhsicI1Y=</DigestValue>
      </Reference>
      <Reference URI="/xl/printerSettings/printerSettings16.bin?ContentType=application/vnd.openxmlformats-officedocument.spreadsheetml.printerSettings">
        <DigestMethod Algorithm="http://www.w3.org/2001/04/xmlenc#sha256"/>
        <DigestValue>TRrCOIAvgyay9+dOHANtMRhI4Mlj24DaFIyKQoKcdPw=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+BdIrUjIF4dgpdETKzetI2+2MzZeXWu+2X9Vqcg88Hw=</DigestValue>
      </Reference>
      <Reference URI="/xl/printerSettings/printerSettings24.bin?ContentType=application/vnd.openxmlformats-officedocument.spreadsheetml.printerSettings">
        <DigestMethod Algorithm="http://www.w3.org/2001/04/xmlenc#sha256"/>
        <DigestValue>OGD3iF2+l78gTInlDCWFPycZVuHBpUE02raJ/Wr5XCI=</DigestValue>
      </Reference>
      <Reference URI="/xl/printerSettings/printerSettings25.bin?ContentType=application/vnd.openxmlformats-officedocument.spreadsheetml.printerSettings">
        <DigestMethod Algorithm="http://www.w3.org/2001/04/xmlenc#sha256"/>
        <DigestValue>aKO8XWThzgvGlTVSu23kX37OoqtKGS6PBUkmhsicI1Y=</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MXec2D+WMU8itUC5NxoyllqwEi3fXNlaIfg2JySEdZE=</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62Mbz0jKBFYydzom6ZAWnOjLp5a/DFv+xq8VMistPUQ=</DigestValue>
      </Reference>
      <Reference URI="/xl/printerSettings/printerSettings8.bin?ContentType=application/vnd.openxmlformats-officedocument.spreadsheetml.printerSettings">
        <DigestMethod Algorithm="http://www.w3.org/2001/04/xmlenc#sha256"/>
        <DigestValue>Jqz5i9tR38GrvaRRrgAOPFH5hrhDZ9jmdLWbmj3o8Vg=</DigestValue>
      </Reference>
      <Reference URI="/xl/printerSettings/printerSettings9.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xyZt5H0UpVxMHPrBuZNp+aR4XtzczSwVAzTIwfnDS7k=</DigestValue>
      </Reference>
      <Reference URI="/xl/styles.xml?ContentType=application/vnd.openxmlformats-officedocument.spreadsheetml.styles+xml">
        <DigestMethod Algorithm="http://www.w3.org/2001/04/xmlenc#sha256"/>
        <DigestValue>Y/xZuRbytEG4lDw3jIz0Z/YcYEA+TMSNqM54Vvger2Q=</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HIQuRk/9jH/yXzOlcRY5B+7FOserfbAPiLGHgUHyA44=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xj9I8bUO8u45tgupVmhHwJxSSehf89O5y5TvNSjoxwM=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Y4FvX1i+7XY1oKNU/ZYpLNX6UzonxbqgrVwNIuiIhoU=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oIz2QtWN7Qy3auf2JJ2QqCgW2+LoWuBYIQ5R01s3LS0=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NkOaOWRWV+2nFdIdEiHarqBwXM9YZggX8p+EozkeKSg=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6VN1ivBXX0GdVkXNQfDueIpfUOfpH98Tp7kLuT6CMdA=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fN0o/N9G/JAqo8dVdBo/NbUNlJRcMn9cIS7RAnyiDWo=</DigestValue>
      </Reference>
      <Reference URI="/xl/worksheets/sheet1.xml?ContentType=application/vnd.openxmlformats-officedocument.spreadsheetml.worksheet+xml">
        <DigestMethod Algorithm="http://www.w3.org/2001/04/xmlenc#sha256"/>
        <DigestValue>dvRjVTL8sDFAQjP/k68IYO5g3AbF/RCozieFGYhqq2U=</DigestValue>
      </Reference>
      <Reference URI="/xl/worksheets/sheet10.xml?ContentType=application/vnd.openxmlformats-officedocument.spreadsheetml.worksheet+xml">
        <DigestMethod Algorithm="http://www.w3.org/2001/04/xmlenc#sha256"/>
        <DigestValue>P1rjhb6Kr7Y3iI2P1+9tbYL+gz+gJiVikq3Pz8whlzY=</DigestValue>
      </Reference>
      <Reference URI="/xl/worksheets/sheet2.xml?ContentType=application/vnd.openxmlformats-officedocument.spreadsheetml.worksheet+xml">
        <DigestMethod Algorithm="http://www.w3.org/2001/04/xmlenc#sha256"/>
        <DigestValue>pZfifP6bMpoXh8UyeW3B7Zapg1xfZRn03lI+HnR1Mt4=</DigestValue>
      </Reference>
      <Reference URI="/xl/worksheets/sheet3.xml?ContentType=application/vnd.openxmlformats-officedocument.spreadsheetml.worksheet+xml">
        <DigestMethod Algorithm="http://www.w3.org/2001/04/xmlenc#sha256"/>
        <DigestValue>5azuQOj24GkeGSUX0pgRLleYv8zu83uXro8Gh25dxm8=</DigestValue>
      </Reference>
      <Reference URI="/xl/worksheets/sheet4.xml?ContentType=application/vnd.openxmlformats-officedocument.spreadsheetml.worksheet+xml">
        <DigestMethod Algorithm="http://www.w3.org/2001/04/xmlenc#sha256"/>
        <DigestValue>uEoZyRdVS3fh4AKrw4ibZgGao+UfmtxqrCtKqzkmOOs=</DigestValue>
      </Reference>
      <Reference URI="/xl/worksheets/sheet5.xml?ContentType=application/vnd.openxmlformats-officedocument.spreadsheetml.worksheet+xml">
        <DigestMethod Algorithm="http://www.w3.org/2001/04/xmlenc#sha256"/>
        <DigestValue>MgNu3YJSuz9/j/Dq5mp2U4KOeAeM9gligZlQxMh6f20=</DigestValue>
      </Reference>
      <Reference URI="/xl/worksheets/sheet6.xml?ContentType=application/vnd.openxmlformats-officedocument.spreadsheetml.worksheet+xml">
        <DigestMethod Algorithm="http://www.w3.org/2001/04/xmlenc#sha256"/>
        <DigestValue>F3nuuVnjJB14kIPuzMuKlddz79vjJF+NlnIrmbyhONE=</DigestValue>
      </Reference>
      <Reference URI="/xl/worksheets/sheet7.xml?ContentType=application/vnd.openxmlformats-officedocument.spreadsheetml.worksheet+xml">
        <DigestMethod Algorithm="http://www.w3.org/2001/04/xmlenc#sha256"/>
        <DigestValue>2XCf/6EplRjNxsPoVzJ91rOTo1fHtEfWiw8pwSiTjt4=</DigestValue>
      </Reference>
      <Reference URI="/xl/worksheets/sheet8.xml?ContentType=application/vnd.openxmlformats-officedocument.spreadsheetml.worksheet+xml">
        <DigestMethod Algorithm="http://www.w3.org/2001/04/xmlenc#sha256"/>
        <DigestValue>8zjvyXpjRIg768eLoqJjUR2ryYDchiJ8SDQZQcbENTo=</DigestValue>
      </Reference>
      <Reference URI="/xl/worksheets/sheet9.xml?ContentType=application/vnd.openxmlformats-officedocument.spreadsheetml.worksheet+xml">
        <DigestMethod Algorithm="http://www.w3.org/2001/04/xmlenc#sha256"/>
        <DigestValue>1Hjw/wtp38oCIZtZ/fQ+UZ2Jsqh0URhhAWaNaaYkvuk=</DigestValue>
      </Reference>
    </Manifest>
    <SignatureProperties>
      <SignatureProperty Id="idSignatureTime" Target="#idPackageSignature">
        <mdssi:SignatureTime xmlns:mdssi="http://schemas.openxmlformats.org/package/2006/digital-signature">
          <mdssi:Format>YYYY-MM-DDThh:mm:ssTZD</mdssi:Format>
          <mdssi:Value>2023-11-13T20:42:06Z</mdssi:Value>
        </mdssi:SignatureTime>
      </SignatureProperty>
    </SignatureProperties>
  </Object>
  <Object Id="idOfficeObject">
    <SignatureProperties>
      <SignatureProperty Id="idOfficeV1Details" Target="#idPackageSignature">
        <SignatureInfoV1 xmlns="http://schemas.microsoft.com/office/2006/digsig">
          <SetupID>{1E9F97EB-B9CE-4CCE-BAE4-AEB1248A034A}</SetupID>
          <SignatureText/>
          <SignatureImage>AQAAAGwAAAAAAAAAAAAAAGAAAABbAAAAAAAAAAAAAAAYBgAAyQUAACBFTUYAAAEATLAAAAwAAAABAAAAAAAAAAAAAAAAAAAAgAcAADgEAAA1AQAArgAAAAAAAAAAAAAAAAAAAAi3BACwpwIARgAAACwAAAAgAAAARU1GKwFAAQAcAAAAEAAAAAIQwNsBAAAAkAAAAJAAAABGAAAAcCYAAGQmAABFTUYrIkAEAAwAAAAAAAAAHkAJAAwAAAAAAAAAJEABAAwAAAAAAAAAMEACABAAAAAEAAAAAACAPyFABwAMAAAAAAAAAAhAAAW8JQAAsCUAAAIQwNsBAAAAAAAAAAAAAAAAAAAAAAAAAAEAAACJUE5HDQoaCgAAAA1JSERSAAAAhwAAAIAIBgAAACHierIAAAABc1JHQgCuzhzpAAAACXBIWXMAAB7CAAAewgFu0HU+AAAAGXRFWHRTb2Z0d2FyZQBNaWNyb3NvZnQgT2ZmaWNlf+01cQAAJRRJREFUeF7tnQmc1tMax5/ZmmlPpU2b9n1PuYpCRVEo5HJt4SbkpmvJXsgWsgspe6XccFXcVFLIEqKNJGSraN9mqft8n/+c6Z3pnZn3bd5t6j33M3cy7///f//nnN95zvP8nuUk79Um8RYfAT8jkBwflfgI5DcCcXDEsZHvCMTBEQdHHBxxDAQ/AnHJEfyYHTJ3xMFxyEx18B2NgyP4MdvvDtiArKwsSUpKss8yMzPt34mJiSF4evQeEQdHCMZ+z549BgYAkpCQYKDgd3FvcXAUcQaRGt9//7388ssv0qlTJwNJSkpKEZ8aG7fHwVHEefhqydfy/MQXpdNRneS22+6Qpk2ayMWDLhDJ5p2RKkiR4ihJ4uAoIjhWLF8hmzZukTPOOF0GDDhDJkx4UUbfdb9ccOG5csQRNcRtOUX8mqjcHgdHEYe9evUaqoBmyLZt26RUqVLy97+fLbt27ZJRd9wuZ599lvztb3+T4uq+Cis4WDUMDNr76tWrpUSJEnLkkUfadKC8obgVd+WNbYQ+rl+/XvtW1/pYunSaDB78T3n22Wf136WlVatWJkGcFCkuW0xYwZGenm6T//nnn8urr74qderUMWBcccUVNojFdUX5CpsqVSvL7t27pW7duqqIJuXoFo0bN5brrrtO7rnnHrn88sulQYMGNhb0OQ4OHUG0dgbkueeek2OPPVZ69+4tDz30kLz44otywQXnS3LywaHV//zzz7J27S9Sv74HfhpSonLlynLppZfKyy+/bAA5/PDDixX3EVbJwdaRkZEhP/74o/zjH/+wFXPXXXfJzTeNlGeenihXXjVYB1FHUjV7lPtEqIFiSA/06NldZr3ztkrEITlWCiYtUqJp06Zm4j766KPyr3/9SypWrGjjwGeONCui2hO228MKDqQGitrZZ5+dS5QOGzZUHnvsSVnwwceqsHUyYMAZ2e9ihg7A37x5M3n//fdzsaT0w4EAicm/77jjDhk9erRtqfz3IQ+ON998U6pXr54L3eXLl9NVNFTGjHlQKlWqJI0bNyyWEoNOMcH0LzU1VbZs2SKHHXbYfisZAPXs2VPKlSsnDzzwgAwbNswsm1hvYZUciM4lS5ZInz59co1DYmKSlC1bRnWQk2XixOdl+PBhCpKKon8udvsKWye6xF9//WVSsnz58jkSw1lijjE95phjZNmyZfLCCy/IZZddZlsu4IpVkiys4KDzDF7JkiVzgSMjAydVorRr11qmTp0m8+bN15XVQyocVibWF9N+75ecnKyKaH35/fffTXIgRfhbfu3000+XG2+8Ub755htp06aNAYRFlJaWFnN9Dys4MGXhOBC5vg1goGMkJaXIyJG3yt133ycdO3YoluBw/UNqzJ8/X5pk8x75zTQgGDlypNx3332mrCJVWECx2MIKDlbFjh079l9tKZ5JYhp7coKcdPLxMv65cXL99dfn7MWxrqy5TjnOokePHjbpmKz0Kz8+A3AgWWBOp06dKv369YtJqUH/wgoOgLFp0yZTxPJrSJXOnY9WLmSCfPvtt9K+fXtB4hQXcDDRkGCNGjUySYDZfsQRRxT4/vT5zDPPVK7nAqldu7Z07do1FgVH+MGxc+dOI4Pya5BFKG6wiTNmzFCzsHmxAQZ9YktwboEaNWoIhBhcBrS5PyaUvjrmuFu3brJw4UJBUXWS1MWDxAJawio56CCrKq/O4SuSnfIGvcw2hGJXq1atWBibgN6ByQTgSADM040bN6olVjZf1wDgcONx1llnyZ133il//vmnAcrR6wF9cQQuCis4AIbbYwvrC4oZonnBggXq2fx7YZfH3OdYZEz6hg0bAn43rmdruf322+Xhhx+OOZ9LWMEBMBC7gTjYuOakk3rLqJG36wD/KYdXPjyHOY3liDtWOxYLv+kvVovvFlEQUrivatWqUqFCBfnqq69M3wpkrAJGXxEvDCs4nH/Bnznr773TUtPUc9tAXpsyXYYMuVS9V6r1E0Xlxe3GZGNLoTlXAVxHoA1dhfsIY/j444+ldevWMRViGHZwIG7Zh1HQCmuAqFq1qqbUeeSQqLIX255b5yOhn7/99pvpHS5WpbD+uvgO2NKrrrrKdBeU1fx0tMKeF+rPwwoOTNgyZcqYwlWzZs1C3t1zRB13XFcZO/ZR2bFzh6SWSDORnaxxErEcbsdWgBQAIEwuwA5kgp1kZWBQwqHgq1SpEuo5PuDnhRUcvBWKJoppYc289bqFVKxYwaTMqu9+lIYNj9R9vLQHEOUTnNlb2LMi+bmvX4SJZSGgewSiO/je27ZtW3UjzBMsmFhpYQUHKwOOA66jsIa7PivL4zyQMrNnvyv/+5+YwjbwnP7FgvsYOHCg3HrrrdZfJEcwEV8QZ++9956FN8RKCys4ELUAxB+F7m8AbLWpCNm8eYsCY7Y88cTjGkQzSz6Yv1B69uqRTUtDu3vxH7FmxUCJE1z84YcfygknnBDUHOPNZZw2b95snEcstLCCgy2FrQBiq7DGtrJHrRMaoGAlNW5SX+rVGyzPPDNeZs2cLccf3023F0wXjcNMir2wMcCNOXrNNdeYaRpMQ0K6qLlDAhxsEWjvgZh3XjSYmq5qGbZs2UJ++GGNjS2ShxB/lFRE9fEndJX03br9GDhiq7GNoHc0bNjQ+lyQTynvm6NTwawGQ6KFu/dhlRy8PPENON8Kb15M5a5dGYJytmOHp6eQi1yhQnm56KIL5JVXXlEuoIVZQPpJ4Y+MwhUE/hCJvnXr1hzzPdD0C8DkpKxTaIPRW0Ld3bCCgy2F+IY5c+YU+t7EXAIEGMbVq38w1pDmZbDvVaKotgYHtVey6DONIOthW0usNd4VybF06dJsYCfathroBLM4HMMaC30LKzjoLKzfM888U2hfmWoGkoTkXbt2q/mbbvdAQAIaLJnjjz9Ot5fHVFyXka7HHl3oMyN9AeBAX4DroB/oTb6lGQp7HySHY1wLuzYSn4cVHAwMgwW5Q3NxGv5jNfYqW54lCz+cJ4nJmdKt+9/snoxMz3lnUkSlS9t2zWX5iiXSoWMb4z4cARWJwSrsO5AQcDQkb5Hh16FDhxzpF4j0gA9yNT2CAVVh73Wgn4cVHA4EeFtnz55t5l1BgTxYNwkJiZKRnqER6Y2tT75MI2A47rjjVBJ9a5Q8IjyQQT/QwQn2PqwN9CVydM4777ygXfCYwZj/tFjoV1jB4byVTPTdd98tJ554omzfvj1fapnVgpbPfWj8AIlBctHbLvSO5+DmfvLJJ2NKDLuJJWCJ0ANvWwxc50Bxr1atWo60CRacob4+rOBAcjDRaPD8ZmXl54Bj4l3gD9fhp/AFhm0r2bGZPA+FlbBCgoRiJf+U9wAMONEI4mE7dYp1YRPH+ECAQaTRCopgL+xZofo8rOBw3klMT1YTmeh5E5xcR9hroZ2RHI5+Blx5I8nYZtBBUN6++OILi9sMxI8RqgEr6DlMMICGCMOR9sgjjxidHkhjbNBVWrRoEcjlEbkmrOBgwgEIopKJZuJhAv0qpGqukFhNoE+qxnUQ2wFN7hsL4luA7bTTTjMrKJaixgAG/QXQgBcdItDKPiyIr7/+Wi655JKITHwgXxJWcPACTC4pggwYNnz+ihbZ1AmybesuqVC+srrpkyUrU6R0qX1xIL73NmvWzIgm9BK31wfS4XBe42I78JP4+pQCUS6pK8YiihXq3La2cA8WWwCRTl9++aUVVmNS/eaJ6qoDPDnmHFgphOdCdJM51q5du3B2I+BnAwjAirRg+0QncuEGhT1kxYoVtq3EUkpGWMHhlEh+k10+ceLEXC5pdAW38lldEyY8b8DBx5CejvseBU/refoJE2SLYZWtXLkyZsDhdCwkGamO5MVSm2PQoEF+seGuZxywbsaNGxdTQU1hBYevjkDxFjLCfJvbo11o3Jo1P9qK27x5k16Wpft3guoh+a85JgHLJlaa76qH07nlllvMUiuooZdMmjTJ+o1lc8gwpL6DwiC0bNnSBoKgGNcAEJO8bt16+ennn6SebkFVqlQ1iZKWljsB298gY/7Fajv66KMtMiy/xuIghgOqHaIQSeKSpGKhT2GVHL4dRPfApEV8umgnVgl7Mp9RCqqGVubr27evTJnymg7aruxgXXXb5/OWcAGxmoRMv04++WT5z3/+I3/88YdJEN4Vi8wFG+BsnDFjlixftkLuuHOUSY1Y4DfcvEUMHEiCevXqyaeffmqAoDmpwcqZN2+uPDBmrDKj9eXxxx/Xgcy04J9kTbTOr2H+xdK24vueTDKEH1sN0fRsGRYHqx7mJOpbqbI97/35svjzr+Teex+QmrWqxoKwyPUOEQMHA0UdC+IkXT0sxCpbCi59VhGmnLpWpEaNI8xtz/aSX2OVQcU7ujnWRpZt9KijjrIaaK+99po54RzDiwORXJyPPvrEFkqFCvknmkezXxEDByucMgXUpQAMKGxIDgbxfxpJ3P347vrfWkhNXfR169bRAmuPyTFdOutKUwnjx1oBHD/99JOceuqpMUOf+06kU5ZhhonvIKfFQgHVqZiYmCyLFn1qW+yYMfepqyB3/ZJoAiKX9IvUizjnGfEdy5cv19THk2zVYMEgQaiTtWtnhkkOir0+8sij9mrUNfEHDkQ05Q5iiW72HUvn70H5xown6LhLly5K8FXSBbFT67JOUs/tuaqINrBYlaTk2Itsi5jkcB5a6lI88sjDBoz1G9YbpwFQsjIpZQAruld5iw42kF8vWSZNmjbzi18IJmcmxorjLe+LIhmJhCtZMs1KLZxxxhnGAl9xxbW2nQ4ceJbqVRzDEXtRbfQlYuBwnAYxGFkZKbL259/VzNsgc+fMlwFP9NcMt+1ebOieBLVSUrUMVCcDRzN1rLlSg17IoHfoDYQa4Ig2MNgG0S69dIl9hTL3qjKdpCIvK5H3TdXPE1VH2imvT5um0nGPciAjLMJNbTHJ0j7HYosYOBy5U616NdUrkjUX5WN5e8abWuH3MhWtjVXUUh6KqPIkrchXThZ9vEgDe7qphNFBzi4TxQAyAXgwoeKRONEOxN0DYPUdeXfKW7tkGmeSlkgpIQP6nynPP/+CTH3tdXl10ktqndwrVaoqOaaYYMtM1BppsdgiBg7nlEpmpejqnzNnnpRUkqtf31PURb/D9lznoErR7cVL8NkmqWn7Bs4BASsFmh2fDYpuNB1vmKUrV32nPqNG+4cOIE308z6n9NIa6Pcqlf6KDLlisFHrzpyPRVC4d4oYOBxZhWLau/eJ8tLLk6zMQmqahsUlkEnvlTKwpoNK8fyX9Ro8s3sT9cw0XWKAA+ccIYJIDywBV0bJ5dJiAVBlBycWYHPVcuBEXMlL37IJjuInnIB3BHQOyA6sjpzCKeiCkviMf//66x9aeOURs5pOOAFJl6X8Bpn2Xs2Or75YKjfccIPxHIC5SZOmRnZ5hNi+4Qfkrg+x4nyLGDhY3QwuGWsfffS5DVx9jeLy1xj0E3t21SJyLyrf8bM0aFQzp6wB7nCINCofuwgzl5AMlT5r1iybYMDFNe4wPv4GEecmwAUnu+8niIhJJLKMe50C7aQVNDjU/5AhQwwULuv/La3QXKpUSSv+jxOwa9culuuLf+i99+Zo7Ox7GlfaTnmOtmqxfGygrl+/nl8mNNDSDZGSNhEDhytW++677xhjyAr65JNF0rZN8/1LW2cLkaOO6iiXXXq5zJ3/Vi5qmWx0wvDgSNyZaqw8pFLZclqPS1cmZZQoBgs17859ARCkKQJSCCrf5gKZebeV366UBvUxMT3l1yUlQYMv/HChdO7U2W4FMICR40J+/eU3Gff0M3LzzbfYZ9u2bVWCrroBrUfPbvr5HzJ58muyePFneoJEVyPwfEMmATgF83DAdezYMVLzX+D3RAwcrDZW9tixD0urti00B6W7TFPN/bKEizS9Md0m1kkASdorf238S2rWriANGleX33/VMlBVKikhtkdp9gWSlEAFoDo5q49nc/+2bdslc1eatNKsuLnzZsuypculTdtWkpmlAUEpJU0ajB8/3iabkww0FEl/8OrCsiVL+3adNQ3zJ5k54x2tzd7YtjAsKN6L8IBdO7Nk01/bJFmdPenpWfLw2Md18q+UMmVLSSPN6x3zwGjjLLyJL2V+FNfv6jU0TbJRXZkz+2MZeqV+m1owXl0rr0AtqQyTJ0827oatEZ0LYPt6tiONmIiBg1WLls62QFwljKGLNGcAmTjfUxUJs6tVq7ZNzrr161S7V3CoeThz5iz9d5VcQTGubocVpyuRZNHttWvVlCc0On38eBKq9pq04HNYSr572bLlKr3qZw8+zOxeO/1gyVffaGDwdpuHvHs/E4UfiLZq1SqtWPyB3HzLDT5z5uk4zqfiPoDLoX9E4J9/3mAZfs1Ncu/9o7I/9sxYXAZjx441BdtJrEAiyMIJmLCCw/ESAGPRokUWGQURxKCTekAoPqKaCcvrjWTCcWN/++138tlnnykT2kyv3yxr1qzRZ5yWa0ycXsDev/antVIqLVWrIveS5SuX6iR+p1Kmdo4lQd4LdP3ixZ9rcHIjfY63h2UpONBhvtPrJcHLtnO+EPdlGRnpCpyNtg0SmMT2kFpiH/XtJtN3tfM3tj+UYSa+loJ2585dltWXotLMUrX0ebw77gOar74TTYCEFRxOaYMuJ8eEoGAKw7v9HZf2xRdfLO++++5+dbSQImj4TMB7s+focZznq/v7TQOUV/1mH6voVjiTSbHbt95+Q8FXz1Yw4XcogEnZWfnoGhwrBlB963tQj71mrWoWGPzdd16uK891dbqwdnAGsm0M/ueVFgR9/5jRttUVxlO4Sj8sgBYa0zJl8hTZsP5P1Y9q+fA0ibkOEIg2uUf/wwoOt+I4c2XdunXmeGMluG2AfZ/PENVU//VtLsyfWuLXDLte5r+/0Fb86NGeIlqq9P4rlvtr1q4qv//2h6SpMwsLadOmjZpSqVxIipdSyQrm2WwLXiUh71tZydDccBCbN6+3w3WQMi414uabbzavci8tIsMxIaec0kePDFXdoozqBT6OwRy9yaczvqu/repDr097XaZOmyrXXT9MIZ4ou9N3abR97vNXoikx3KuHHBzOzHP8Ah5YyihSBB6JwWC7QFzc7cR4sLoxO31TH7mGvRedA8b0pZdesXeuXbtWvkoa310iNUHSM3bL558tsUqE69ZtUI5kXzcxZ5Ee77zzjiqfq3Xrami6TGoqaRGbZPEXn6uJXV/eeusttaY+sbwYTFQUxJtuHK4grq7lqLuYPyStpHI0QbpFmjSvL02bYal9Kls2b1XpUUaB66VAxloLOTjoIKh3ReL++9//WpKPV1PDKyDnGnwAFgGBuL7F4d3qc3s3NcIhmggzrKq0c0aGD2GWZ0TTd+9VANUw30uLFs1N+9+TlaSA9C5EtPO9bFn33feA3H///QZK/r58+df63ls1IHi4SQ5MS6QV3AfbVc1annQrVdpnMoN0i2SkZ8qFF56n/RmrkfMr9VCA9jpesVloNSzgYNsgFXDUqFGmhBHD4a8BFHJeIZ/QPfzR4B4L+ZuBCxMRX4s7DW7/ZzJTmaqndDEvKEwpCmxKiX0zyJby66+/WiE7thC4EGI9AcyUKVOs8ArSAm/q4MEcUOgVsQsV3Q2DWqdODVtAb7/9X5Vi7fTZe1QKhWUqiiSMQvJGTqt3+yT09rXXXmum6oQJE/J9Qe5jEphEzj5jX3e0tHtWRkam2f1MJn/bvn2rKYPJKf6cVYQVJmmZhlYmCdiusHC80yc9+c/fLVxAmUr0Gc54YQsBBFgrRG45ZdDR7KEscYmU2rp1u/V7/PhnlU+52hZFNMHhgM9W7qvrhAQcLmoaSQCRw2QCEJjDvEd4+SKFFwFABOyQ9IQlwvVo95i46CTjxj1lUuj55ycoeG5Vs3ax7vlesrG/ZqEBym0NH36NsahWj0wFB/EidB5JxrPxy/DenNiIJYIuAsXu2FDnXynS0vNzM/pN2bIlbWtBuj300FgZefttof6aoJ7n/Dp5/T0hAYdTPlHcMFtR3jhHFbDk9WH4e2uiw9jbmSS2D14W7gPWkJKTl1wySCoffpjU1Eo5N954s8ydm38ZKa8iIcnMrTVgqKsqsi9ZwdsGDeuYdIClffrpp43Wdk40QAEoI+Hw8qLtU8yaqlLFOzgwQ4Gbkho9tz3z5Lgi3/kJCTh4IF9ATixlFlH2nBMpL/OZFxyIWawHzMQnnxgnd941SldxhlLVu43GJpjmmGOO1r9lyvUjrtXNIUslyAgZdcfIHA8qz3SBNgkJKjaQHpopN/RfV8ocdX7h73js8QeNAoel5N0GDBhgv/NuY+EGCNFuxIAQ/EUZq8nKeaz5cZXyMp4vJ9jitkGJiHwudgnveROqQgIOZ1X4RoK7Qfa1TvK+m4tC5+8QZDfdONICZ4inQq+YPv0tjS0dqlKjkk0isZdly5WW1T+sMr2BHzqUc7KiBc/gq0ABVVNYUyrLKV1fuVJlOw0a3gJOBevHNZ4byXgQ3xKZfU7pLZOnTJIRI26QN954I2o5OMyfPx9OSMBRFPS6OA/M1Hr1jjR/hXljLxuk28Ix0ruPxpdmH3ueonwAk4yFQ+Au57MiDXKzifuK1wKcLVs2Ww7qK69ONPKK4ihDhw7Ncd8X5d2Lei96zkUXXWQJXaRsYM47Vrmozw7F/VEFB6vWEV/oJpUrV9IaFUtVmd1sjjHLrVXxixRyVYIY0PPPP9/0GniIc845x8ed74XrcagxDQWX2M7dGoKIWerbIikt8pso+oQyDsCpzcFZb+He1oIBTVTBkfdFzzxzgFoYo00pvffeu5V8qmu8RnJ2DKlTfHHXU3bh9ddfNwde586dTXp4R1nsU+w2qLmK5CipTq1YbAAdZhhpgVRz5cBjBSAxAw4mt02b1haqTxXf7t2PU04Db+Y+H4qzLhhUthX8I2PGjFFz8CEjsdLUG7t3777jO7BMtm/foQ642ASHC0J68MEHzVtNhWYqEcZKiyo4nK7gwveefPJpXelbbTURuFOmTNlcnlOnNLEloIf8+9//tjPhiQ8hcYi4CS+6yg7okBUrl6uCqnW6omclFjjPmNDOhOzTu5+8+cZMOfWU09QzXNb6wP/wFkerRRUczoxk0mEyCf/r06e3xoh+ZhHpDF5mZrLS397w+LJ3jriB6IKmRz/hh2Air0SlmM+mVatWtt0UZDVFa/B9PbiY8ugeszU84fTT+1mIQfYhEtF6vci47PP2zpeeRrQSt4kFglI6/N9Xy5j7x6rucY9m2z+cLQX2Hx8UWe6lhDSk1k033WR0OIonjj4UVnJb+vTps1+UWdRGu4Av7tati5WewFvcu/fJqjsple3iCaL0wlGRHE6UsnKg2Z999lmlz7+SBR8ssBIFKKbnnvsP1SlWq9+ljqYv+Pdaum2G5yFBqIWB9KAoLt5ejqfg3NZYiI0IZH7RO3D+EYTdt2+fXFtqIPeH+pqogQOdgUkl2AczbsyY+5WMStUtgOqDFc0xRUnsf/5TjxD103wn3IUjMrh4VEldYCuB7HKOtlAPXKifh2e2Q4d2CvDXletZoIVfTtLtNLcjLNTfWdjzogIOtgN0ABx0rParr77aSl/DjO7Y4VUv9rLxVygrmqnxE96JTwVFYvM8GFPnbudaV9glVkzDgiYDHals2TKa4tlLrZZJmtuzSLp175KrPHakJWDUwIG5SoVf6nRA/pjbX0evZCnPCXTV0MG6tZwrkya/aKQXf8sPHI7/cC5nN4hYNbHEOBYEDoKLCVtEIZ827T/qOnhDGeLOmlbhReVHI0UhKuBgEkk6YvKgstliCOTBFHUNMPTu3du8qgQlY7kUJD38xW7yrGgMamHi2u82qVLTzq9TCULlxcWLF1vkfZOmjfcbmwN5/oHcEzFwMLFuAikcT/geeRoEC7MyYEV9fSSYo+gdhOgRuUWsaaTF6oEM6IHes0fdz2yreKH79+9nroGRo0ZqCuarfsMeIjEWEQOHkwwkNhHzAXHFxOe34gEM4IAFxbyj8k8shOsf6OQXdt/u3QQjJSoQEo38699/gJaomG5pG4Q0YLrD+ELyRYqziRg46BQmK52Fk0B0FqQPAAS2kiuvvNK8r7GWZFzYZAf7eYqGPa5b96cGAFU2Rbpv395qtbxnOTaEGriFEQmJ4d49YuDAXHWlnlkJbCeYmflZEl78xi7LdXHpDZSCOlgb/V26dJmOR0s15cubRK1Z8wgLkGaMUNdJuMobnBTO8QgrOFgBKITQ4gQQc/wFBWoLE4tuq8GkZcVUOfwImTb1TasTRjCQBQlpfdJIrqJwTgLP5ny7Dh1baYDzaHMm7k7fLRddfIncftsoY4xH3HitVVa0AxEjdKZuWMGBZAD5WCYQUs4kDXagzz13oJ5+NEwB8oZ6L/tZEtK+6lvBPi02r0c6QAL269fPqg8QGVepUkXzTs+d+76s+eEXS2nYqwXnIqV7hRwcLq4CiUFi0z333GPlEoYPH54Tsxns9JAq2UyzxBYsWCj9B/STDD2ROpreymDfP5Dr0b8w7YkGI9qNIKDGWiutWbMW2u8PNWvwIx3HAZa+GWSSXSBf7/eakIODb3HbAswnQSwzZ87MieY6kDclxuP8889Tt/w9msL4o9ZIr2l78MEkPVyVASMA1dR/7LHHLAyhWbPGFt8yd+488znt2pWu+bmRSZ8MCzjo4Ny5cy1xyNXDOhBQuHuIPEf64I6fNXO2XD5kkN9Q+qJ8R6zcy9jB6VBj7O7R92nS1Q0WCjl9+nRLvuqrBfa8spbhf+OQgMOZme7MWHgMclA5WxV2019OROBdS7AcDwbj1ttGqJf1QqnfsJb0OJEjyw++5qyR7t27S6vmHWXFstWaRtFPPdafqM41w6y30qW9igHhbiEBh8sldcXYAAaBKy7krShWBaBwq4S8GHSPhap7HMzgcONVsVJZtUxqy4TnXtM6Ye21dusCefut/8lZ55wablzY80MCDkdm8RtOYu3atWa+FuZJDbaHgBDvLYHFeVP3gn1WsbhejzErW47zdTNlydff6EkLe2Ti888VL3BghmGZQFoRskdcJy3U4OB5vXr1sgp+KGwu/yQaWWKRAJcX2pAkF158jha/W6H8x4N2MNGOHTutTFS4W0gkh3OnU9MCfwiheQAlJxMtRL1w+zGpjBBFfA8nRB6sDT+LM1wbNqovT4171HJxIgGMkG0rPAiRT2knwvPMTZ59YLC5oXM1rPQDi6h22fzkqgBCErdJScgx/L0c6v3rmhZb9PgyGntMsd8/wy98nQuJ5GA2tMii/Llhs9SqeaQcVuEwe+O9e6nxSa1PX7uLDh+Yto3Cyw91NFq37iBvTJ+htbnUtNO4U+8LDyZg0KF940YqqAVEkYQdATM2pJKDzHiSn6m+y8tzjJvHYoZuxnytnoED+8sniz6RL7/4WpOhWoZv+UT1yblR4JGLkXuhEEkODwA9e56oNcAnagmGw6RXz+MlQ1d0SuK+GmDeSsi/nlcw3c7QCsJUIyTesnnzpqq4hagrwbzEQX5tSEaUTSVNq/FB9d5x561aZ8NLNTjhhONUN2is5Z9LW2FWdJEUTgpI8I4MZYsoShhft27HWhjAFyY9vOQlSlAeTLR6NPEXEnBYCTf9PwrwpqWWVBPzCivyNn36m1ZYlvRGiriVL19BSzlVVbB4Zti+PTR4WYlntmq1ysZ7UAD3qaeeVOnBNhb8s6I5AbH83SEBB2qFxRlkzwt7I7W8hwwZrPxHhvyobvuPPvpUtm7bYkXcWrdpYqWrqZVRUM2wggYuRa2gdH12z549rJ7YihVLVUrpCQzxFrIRCAk4SFR2hxtaTR2HEiKqVctu1qKR/dA4pGbVqu8tVZHqgWwtRIYRaQ5QMFd9wwctsMcVEfXpdmKyurgVIE2aNtDTDtrLgw8+Jc+NfyJkAxN/UIjo80AGkgl3EeicWISXFbbzhx9+sAqEFIzDLAUorqIgEij/hKRsMaVSq2+/U2TWO3O00uCXclTnNoG8TvyaAEYgJJIjgO+xS3yTj1xJR4rCjhgxwhKfiVugRgWAgeRCmgAipIeTJr62vjPrqDzYuVNH9ed8IO07trB4kuKQ5RbouEXruoiBo6BsNTpPdDpAIAoKkFArHYqcKLCePXtaeqQDibfVZFOhKjlKaE5p9eo11OH3mxVrKVOmdM6ZJdEa2IPheyMGjkAGy6KsdeJhQDlLDdOUgCG2Hc6DByDEVnoByk77Fa3HsUeP2RigZS6vs7qe3gF8XlHaeDvwEYgZcLjQQneUBiAhphLJQfwpBWvJuqeOKGUVjqxbz8wjpwBz6kHLlsRbLtAc279bAZd4K9oIxAw4XDfyntjkKHNC5wYNGmR5oxx18e2KtVKzRi3ZuHmjHblRtmyq1f568YWJGmR0Xsg9wkUb5uJ5d8yBo6BhRBoQu8EpByWSS2r9sG3y/ZrvNM7yWssKQ9cYcOaZRQxLLJ4TGY63LlbgcEE9bDckHJevUFpOO72X/XCwDacxltL4Sle2OhwDdig9s1iBI9fBenq8qHe2mueuL1eew368s1jiimhoIFyswJG7y/5Se0IXHhCa4S3eTynG4Ig72MINvYMMHHHAhBIwxRgcoRyG+LP8jUAcHHFc5DsCcXDEwREHRxwDwY9AXHIEP2aHzB1xcBwyUx18R+PgCH7MDpk7/g8511Ha/49koAAAAABJRU5ErkJggghAAQgkAAAAGAAAAAIQwNsBAAAAAwAAAAAAAAAAAAAAAAAAABtAAABAAAAANAAAAAEAAAACAAAAAAAAvwAAAL8AAAdDAAAAQwMAAAAAAACAAAAAgP7/wUIAAACAAAAAgP7/t0IhAAAACAAAAGIAAAAMAAAAAQAAABUAAAAMAAAABAAAABUAAAAMAAAABAAAAFEAAAB4iAAAAAAAAAAAAABgAAAAWwAAAAAAAAAAAAAAAAAAAAAAAACHAAAAgAAAAFAAAAAoAAAAeAAAAACIAAAAAAAAIADMAGEAAABcAAAAKAAAAIcAAACAAAAAAQAQAAAAAAAAAAAAAAAAAAAAAAAAAAAAAAA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33vfe/9//3//f/9//3//f/9//3//f/9//3//f/9//3//f/9//3//f/9//3//f/9//3//f/9//3//f/9//3//f/9//3//f/9//3//f/9//3//f/9//3//f/9//3//f/9//3//f/9//3//f/9//3//f/9//3//f/9//3//f/9//3//f/9//3//f/9//3//f/9//3//f/9//3//f/9//3//f/9//3//f/9//38AAP9//3//f/9//3//f/9//3//f/9//3//f/9//3//f/9//3//f/9//3//f/9//3//f/9//3//f/9//3//f/9//3//f/9//3//f/9//3//f/9//3//f/9//3//f/9//3++e7dW6BzQPRJGc07/f/9//3//f/9//3//f/9//3//f/9//3//f/9//3//f/9//3//f/9//3//f/9//3//f/9//3//f/9//3//f/9//3//f/9//3//f/9//3//f/9//3//f/9//3//f/9//3//f/9//3//f/9//3//f/9//3//f/9//3//f/9//3//f/9//3//f/9//3//f/9//3//f/9//3//f/9//3//f/9//3//fwAA/3//f/9//3//f/9//3//f/9//3//f/9//3//f/9//3//f/9//3//f/9//3//f/9//3//f/9//3//f/9//3//f/9//3//f/9//3//f/9//3//f/9//3//f9579174XlxrGmNba51zdVIpJf9//3//f/9//3//f/9//3//f/9//3//f/9//3//f/9//3//f/9//3//f/9//3//f/9//3//f/9//3//f/9//3//f/9//3//f/9//3//f/9//3//f/9//3//f/9//3//f/9//3//f/9//3//f/9//3//f/9//3//f/9//3//f/9//3//f/9//3//f/9//3//f/9//3//f/9//3//f/9//3//f/9/AAD/f/9//3//f/9//3//f/9//3//f/9//3//f/9//3//f/9//3//f/9//3//f/9//3//f/9//3//f/9//3//f/9//3//f/9//3//f/9//3//f/9//397b3NO7z2cc/9//3//f/9//39USpRS/3/ee/9//3//f/9//3//f/9//3//f/9//3//f/9//3//f/9//3//f/9//3//f/9//3//f/9//3//f/9//3//f/9//3//f/9//3//f/9//3//f/9//3//f/9//3//f/9//3//f/9//3//f/9//3//f/9//3//f/9//3//f/9//3//f/9//3//f/9//3//f/9//3//f/9//3//f/9//3//f/9//38AAP9//3//f/9//3//f/9//3//f/9//3//f/9//3//f/9//3//f/9//3//f/9//3//f/9//3//f/9//3//f/9//3//f/9//3//f/9//3//f/9/vXcxRu89tVb/f/9//3//f/9//3/ff44xnHP/f/9//3//f/9//3//f/9//3//f/9//3//f/9//3//f/9//3//f/9//3//f/9//3//f/9//3//f/9//3//f/9//3//f/9//3//f/9//3//f/9//3//f/9//3//f/9//3//f/9//3//f/9//3//f/9//3//f/9//3//f/9//3//f/9//3//f/9//3//f/9//3//f/9//3//f/9//3//f/9//3//fwAA/3//f/9//3//f/9//3//f/9//3//f/9//3//f/9//3//f/9//3//f/9//3//f/9//3//f/9//3//f/9//3//f/9//3//f/9//3+9d1JKzjkQQlpr/3//f/9//3//f/9//3//f3ROEkLee/9//3//f/9//3//f/9//3//f/9//3//f/9//3//f/9//3//f/9//3//f/9//3//f/9//3//f/9//3//f/9//3//f/9//3//f/9//3//f/9//3//f/9//3//f/9//3//f/9//3//f/9//3//f/9//3//f/9//3//f/9//3//f/9//3//f/9//3//f/9//3//f/9//3//f/9//3//f/9//3//f/9/AAD/f/9//3//f/9//3//f/9//3//f/9//3//f/9//3//f/9//3//f/9//3//f/9//3//f/9//3//f/9//3//f/9//3//f/9/e29SSs45c06cc/9//3//f/9//3//f/9//3//f/9/MkYyRv9//3//f/9//3//f/9//3//f/9//3//f/9//3//f/9//3//f/9//3//f/9//3//f/9//3//f/9//3//f/9//3//f/9//3//f/9//3//f/9//3//f/9//3//f/9//3//f/9//3//f/9//3//f/9//3//f/9//3//f/9//3//f/9//3//f/9//3//f/9//3//f/9//3//f/9//3//f/9//3//f/9//38AAP9//3//f/9//3//f/9//3//f/9//3//f/9//3//f/9//3//f/9//3//f/9//3//f/9//3//f/9//3//f957/397bzFGjDHWWr133nv/f/9//3//f/9//3//f/9//3//f/9/nXMqJTpn/3//f/9//3//f/9//3//f/9//3//f/9//3//f/9//3//f/9//3//f/9//3//f/9//3//f/9//3//f/9//3//f/9//3//f/9//3//f/9//3//f/9//3//f/9//3//f/9//3//f/9//3//f/9//3//f/9//3//f/9//3//f/9//3//f/9//3//f/9//3//f/9//3//f/9//3//f/9//3//f/9//3//fwAA/3//f/9//3//f/9//3//f/9//3//f/9//3//f/9//3//f/9//3//f/9//3//f/9//3//f/9//3//f3tv917OOe89tVb/f/9//3//f/9//3//f/9//3//f/9//3//f/9//39TSo0x/3//f/9//3//f/9//3//f/9//3//f/9//3//f/9//3//f/9//3//f/9//3//f/9//3//f/9//3//f/9//3//f/9//3//f/9//3//f/9//3//f/9//3//f/9//3//f/9//3//f/9//3//f/9//3//f/9//3//f/9//3//f/9//3//f/9//3//f/9//3//f/9//3//f/9//3//f/9//3//f/9//3//f/9/AAD/f/9//3//f/9//3//f/9//3//f/9//3//f/9//3//f/9//3//f/9//3//f/9//3/fe1tvdE5TSo0xc073Xv9//3//f/9//3//f/9//3//f/9//3//f/9//3//f/9//39ba40xWmv/f/9//3//f/9//3//f/9//3//f/9//3//f/9//3//f/9//3//f/9//3//f/9//3//f/9//3//f/9//3//f/9//3//f/9//3//f/9//3//f/9//3//f/9//3//f/9//3//f/9//3//f/9//3//f/9//3//f/9//3//f/9//3//f/9//3//f/9//3//f/9//3//f/9//3//f/9//3//f/9//3//f/9//38AAP9//3//f/9//3//f/9//3//f/9//3//f/9//3//f/9//3//f/9//3//f/9/nXdTSvBBMkZaa3xv33//f/9//3//f/9//3//f/9//3//f/9//3//f/9//3//f/9//3//f1NKjDH/f/9//3//f/9//3//f/9//3//f/9//3//f/9//3//f/9//3//f/9//3//f/9//3//f/9//3//f/9//3//f/9//3//f/9//3//f/9//3//f/9//3//f/9//3//f/9//3//f/9//3//f/9//3//f/9//3//f/9//3//f/9//3//f/9//3//f/9//3//f/9//3//f/9//3//f/9//3//f/9//3//f/9//3//fwAA/3//f/9//3//f/9//3//f/9//3//f/9//3//f/9//3//f/9//3//f957UkoRRjpn3nv/f957/3//f/9//3//f/9//3//f/9//3//f/9//3//f/9//3//f/9//3//f713KiU6Z/9/33//f/9//3//f/9//3//f/9//3//f/9//3//f/9//3//f/9//3//f/9//3//f/9//3//f/9//3//f/9//3//f/9//3//f/9//3//f/9//3//f/9//3//f/9//3//f/9//3//f/9//3//f/9//3//f/9//3//f/9//3//f/9//3//f/9//3//f/9//3//f/9//3//f/9//3//f/9//3//f/9//3//f/9/AAD/f/9//3//f/9//3//f/9//3//f/9//3//f/9//3//f/9//3//f1tr7z34Xv9//3//f/9//3//f/9//3//f/9//3//f/9//3//f/9//3//f/9//3//f/9//3//f/9/tVbwPf9//3//f/9//3//f/9//3//f/9//3//f/9//3//f/9//3//f/9//3//f/9//3//f/9//3//f/9//3//f/9//3//f/9//3//f/9//3//f/9//3//f/9//3//f/9//3//f/9//3//f/9//3//f/9//3//f/9//3//f/9//3//f/9//3//f/9//3//f/9//3//f/9//3//f/9//3//f/9//3//f/9//3//f/9//38AAP9//3//f/9//3//f/9//3//f/9//3//f/9//3//f/9//3//f99/U0qVVv9//3//f/9//3//f/9//3//f/9//3//f/9//3//f/9//3//f/9//3//f/9//3//f/9//3/POTpn/3//f/9//3//f/9//3//f/9//3//f/9//3//f/9//3//f/9//3//f/9//3//f/9//3//f/9//3//f/9//3//f/9//3//f/9//3//f/9//3//f/9//3//f/9//3//f/9//3//f/9//3//f/9//3//f/9//3//f/9//3//f/9//3//f/9//3//f/9//3//f/9//3//f/9//3//f/9//3//f/9//3//f/9//3//fwAA/3//f/9//3//f/9//3//f/9//3//f/9//3//f/9//3//f/9//38xRu89/3//f/9//3//f/9//3//f/9//3//f/9//3//f/9//3//f/9//3//f/9//3//f/9//3+2Vo0x/3//f/9//3//f/9//3//f/9//3//f/9//3//f/9//3//f/9//3//f/9//3//f/9//3//f/9//3//f/9//3//f/9//3//f/9//3//f/9//3//f/9//3//f/9//3//f/9//3//f/9//3//f/9//3//f/9//3//f/9//3//f/9//3//f/9//3//f/9//3//f/9//3//f/9//3//f/9//3//f/9//3//f/9//3//f/9/AAD/f/9//3//f/9//3//f/9//3//f/9//3//f/9//3//f/9//3//f3NOSinee957/3//f/9//3//f/9//3//f/9//3//f/9//3//f/9//3//f/9//3//f/9//3+9d+891lree/9//3//f/9//3//f/9//3//f/9//3//f/9//3//f/9//3//f/9//3//f/9//3//f/9//3//f/9//3//f/9//3//f/9//3//f/9//3//f/9//3//f/9//3//f/9//3//f/9//3//f/9//3//f/9//3//f/9//3//f/9//3//f/9//3//f/9//3//f/9//3//f/9//3//f/9//3//f/9//3//f/9//3//f/9//38AAP9//3//f/9//3//f/9//3//f/9//3//f/9//3//f/9//3//f/9/1lqtNb13/3//f/9//3//f/9//3//f/9//3//f/9//3//f/9//3//f/9//3//f/9//3//fxhjSil7b/9//3//f/9//3//f/9//3//f/9//3//f/9//3//f/9//3//f/9//3//f/9//3//f/9//3//f/9//3//f/9//3//f/9//3//f/9//3//f/9//3//f/9//3//f/9//3//f/9//3//f/9//3//f/9//3//f/9//3//f917/3//f/9//3//f/9//3//f/9//3//f/9//3//f/9//3//f/9//3//f/9//3//f/9//3//fwAA/3//f/9//3//f/9//3//f/9//3//f/9//3//f/9//3//f/9//3/ee+cclFL/f/9//3//f/9//3//f/9//3//f/9//3//f/9//3//f/9//3//f/9//3//f/9/zjlSSv9/3nv/f/9//3//f/9//3//f/9//3//f/9//3//f/9//3//f/9//3//f/9//3//f/9//3//f/9//3//f/9//3//f/9//3//f/9//3//f/9//3//f/9//3//f/9//3//f/9//3//f/9//3//f/9//3//f/9//39ba40xKiX/f/9//3//f/9//3//f/9//3//f/9//3//f/9//3//f/9//3//f/9//3//f/9//3//f/9/AAD/f/9//3//f/9//3//f/9//3//f/9//3//f/9//3//f/9//3//f/9/914IIf9//3//f/9//3//f/9//3//f/9//3//f/9//3//f/9//3//f/9//3//f/9/916tNf9//3//f/9//3//f/9//3//f/9//3//f/9//3//f/9//3//f/9//3//f/9//3//f/9//3//f/9//3//f/9//3//f/9//3//f/9//3//f/9//3//f/9//3//f/9//3//f/9//3//f/9//3//f/9//3//f/9//391UvA9rjUqJf9//3//f/9//3//f/9//3//f/9//3//f/9//3//f/9//3//f/9//3//f/9//3//f/9//38AAP9//3//f/9//3//f/9//3//f/9//3//f/9//3//f/9//3//f/9//3//f4wxay3/f/9//3//f/9//3//f/9//3//f/9//3//f/9//3//f/9//3//f/9//3/OORBC/3//f/9//3//f/9//3//f/9//3//f/9//3//f/9//3//f/9//3//f/9//3//f/9//3//f/9//3//f/9//3//f/9//3//f/9//3//f/9//3//f/9//3//f/9//3//f/9//3//f/9//3//f/9//3//f/9//3++d5VSlVKuNZZW/3//f/9//3//f/9//3//f/9//3//f/9//3//f/9//3//f/9//3//f/9//3//f/9//3//fwAA/3//f/9//3//f/9//3//f/9//3//f/9//3//f/9//3//f/9//3//f/9/WmspJZRS/3//f/9//3//f/9//3//f/9//3//f/9//3//f/9//3//f/9//3+9d0op917/f/9//3//f/9//3//f/9//3//f/9//3//f/9//3//f/9//3//f/9//3//f/9//3//f/9//3//f/9//3//f/9//3//f/9//3//f/9//3//f/9//3//f/9//3//f/9//3//f/9//3//f/9//3//f/9//3++d1tr/3/QOW0t/3//f/9//3//f/9//3//f/9//3//f/9//3//f/9//3//f/9//3//f/9//3//f/9//3//f/9/AAD/f/9//3//f/9//3//f/9//3//f/9//3//f/9//3//f/9//3//f/9//3//f/deSim1Vv9//3//f/9//3//f/9//3//f/9//3//f/9//3//f/9//3/ff845U0r/f/9//3//f/9//3//f/9//3//f/9//3//f/9//3//f/9//3//f/9//3//f/9//3//f/9//3//f/9//3//f/9//3//f/9//3//f/9//3//f/9//3//f/9//3//f/9//3//f/9//3//f/9//3//f/9//3/3XhBC33u2Vmwt1lr/f/9//3//f/9//3//f/9//3//f/9//3//f/9//3//f/9//3//f/9//3//f/9//3//f/9//38AAP9//3//f/9//3//f/9//3//f/9//3//f/9//3//f/9//3//f/9//3//f/9//3+MMeccvXf/f/9//3//f/9//3//f/9//3//f/9//3//f/9//3//f3xvjDGcc/9//3//f/9//3//f/9//3//f/9//3//f/9//3//f/9//3//f/9//3//f/9//3//f/9//3//f/9//3//f/9//3//f/9//3//f/9//3//f/9//3//f/9//3//f/9//3//f/9//3//f/9//3//f/9//397b845/3//f0sprjX/f/9//3//f/9//3//f/9//3//f/9//3//f/9//3//f/9//3//f/9//3//f/9//3//f/9//3//fwAA/3//f/9//3//f/9//3//f/9//3//f/9//3//f/9//3//f/9//3//f/9//3//f/9/jDHOOf9//3//f/9//3//f/9//3//f/9//3//f/9//3//f/9/7z3POf9//3//f/9//3//f/9//3//f/9//3//f/9//3//f/9//3//f/9//3//f/9//3//f/9//3//f/9//3//f/9//3//f/9//3//f/9//3//f/9//3//f/9//3//f/9//3//f/9//3//f/9//3//f/9//3//f845e2//f1prrjWVUv9//3//f/9//3//f/9//3//f/9//3//f/9//3//f/9//3//f/9//3//f/9//3//f/9//3//f/9/AAD/f/9//3//f/9//3//f/9//3//f/9//3//f/9//3//f/9//3//f/9//3//f/9//3+cc0opMUb/f/9//3//f/9//3//f/9//3//f/9//3//f/9/nXNLKbZW/3//f/9//3//f/9//3//f/9//3//f/9//3//f/9//3//f/9//3//f/9//3//f/9//3//f/9//3//f/9//3//f/9//3//f/9//3//f/9//3//f/9//3//f/9//3//f/9//3//f/9//3//f/9//3/eezlntVb/f/9/tlaNNZ1z/3//f/9//3//f/9//3//f/9//3//f/9//3//f/9//3//f/9//3//f/9//3//f/9//3//f/9//38AAP9//3//f/9//3//f/9//3//f/9//3//f/9//3//f/9//3//f/9//3//f/9//3//f/9/GGMpJXNO/3//f/9//3//f/9//3//f/9//3//f/9//38yRs45/3//f/9//3//f/9//3//f/9//3//f/9//3//f/9//3//f/9//3//f/9//3//f/9//3//f/9//3//f/9//3//f/9//3//f/9//3//f/9//3//f/9//3//f/9//3//f/9//3//f/9//3//f/9//3//f957zjn/f/9/vXeNMTFG/3//f/9//3//f/9//3//f/9//3//f/9//3//f/9//3//f/9//3//f/9//3//f/9//3//f/9//3//fwAA/3//f/9//3//f/9//3//f/9//3//f/9//3//f/9//3//f/9//3//f/9//3//f/9//3//f1prCCG1Vt57/3//f/9//3//f/9//3//f/9//3//f845OWf/f/9//3//f/9//3//f/9//3//f/9//3//f/9//3//f/9//3//f/9//3//f/9//3//f/9//3//f/9//3//f/9//3//f/9//3//f/9//3//f/9//3//f/9//3//f/9//3//f/9//3//f/9//3//f/9/+F6+d/9//38QQq01/3//f/9//3//f/9//3//f/9//3//f/9//3//f/9//3//f/9//3//f/9//3//f/9//3//f/9//3//f/9/AAD/f/9//3//f/9//3//f/9//3//f/9//3//f/9//3//f/9//3//f/9//3//f/9//3//f/9//39zTggh917/f/9//3//f/9//3//f/9//3//f9Zaay3/f/9//3//f/9//3//f/9//3//f/9//3//f/9//3//f/9//3//f/9//3//f/9//3//f/9//3//f/9//3//f/9//3//f/9//3//f/9//3//f/9//3//f/9//3//f/9//3//f/9//3//f/9//3//f/9//3+9d/9//3/ee601EEL/f/9/3nv/f/9//3//f/9//3//f/9//3//f/9//3//f/9//3//f/9//3//f/9//3//f/9//3//f/9//38AAP9//3//f/9//3//f/9//3//f/9//3//f/9//3//f/9//3//f/9//3//f/9//3//f/9//3//f/9/MUYIIRhj/3//f/9//3//f/9//3//f957KSVSSv9//3//f/9//3//f/9//3//f/9//3//f/9//3//f/9//3//f/9//3//f/9//3//f/9//3//f/9//3//f/9//3//f/9//3//f/9//3//f/9//3//f/9//3//f/9//3//f/9//3//f/9//3//f/9//3//f/9//3//f7ZWay33Xt57/3/ee/9//3//f/9//3//f/9//3//f/9//3//f/9//3//f/9//3//f/9//3//f/9//3//f/9//3//fwAA/3//f/9//3//f/9//3//f/9//3//f/9//3//f/9//3//f/9//3//f/9//3//f/9//3//f/9//3//f601KSV7b957/3//f/9//3//f/9/WmutNXtv3nv/f/9//3//f/9//3//f/9//3//f/9//3//f/9//3//f/9//3//f/9//3//f/9//3//f/9//3//f/9//3//f/9//3//f/9//3//f/9//3//f/9//3//f/9//3//f/9//3//f/9//3//f/9//3//f/9//3//f957SylrLf9//3//f/9//3//f/9//3//f/9//3//f/9//3//f/9//3//f/9//3//f/9//3//f/9//3//f/9//3//f/9/AAD/f/9//3//f/9//3//f/9//3//f/9//3//f/9//3//f/9//3//f/9//3//f/9//3//f/9//3//f/9//3/vPWst/3//f/9//3//f/9//3+UUikl3nv/f/9//3//f/9//3//f/9//3//f/9//3//f/9//3//f/9//3//f/9//3//f/9//3//f/9//3//f/9//3//f/9//3//f/9//3//f/9//3//f/9//3//f/9//3//f/9//3//f/9//3//f/9//3//f/9//3//f/9/dE7OOVtv/3/ee/9//3//f/9//3//f/9//3//f/9//3//f/9//3//f/9//3//f/9//3//f/9//3//f/9//3//f/9//38AAP9//3//f/9//3//f/9//3//f/9//3//f/9//3//f/9//3//f/9//3//f/9//3//f/9//3//f/9//3//f5xzay0xRv9//3//f/9//3//f2stc07/f/9//3//f/9//3//f/9//3//f/9//3//f/9//3//f/9//3//f/9//3//f/9//3//f/9//3//f/9//3//f/9//3//f/9//3//f/9//3//f/9//3//f/9//3//f/9//3//f/9//3//f/9//3//f/9//3//f/9//3+NMa41/3//f/9//3//f/9//3//f/9//3//f/9//3//f/9//3//f/9//3//f/9//3//f/9//3//f/9//3//f/9//3//fwAA/3//f/9//3//f/9//3//f/9//3//f/9//3//f/9//3//f/9//3//f/9//3//f/9//3//f/9//3//f/9//38YY0op917/f/9//3//f1NOrjX/f/9//3//f/9//3//f/9//3//f/9//3//f/9//3//f/9//3//f/9//3//f/9//3//f/9//3//f/9//3//f/9//3//f/9//3//f/9//3//f/9//3//f/9//3//f/9//3//f/9//3//f/9//3//f/9//3//f/9//3/3XmwtGWP/f/9//3//f/9//3//f/9//3//f/9//3//f/9//3//f/9//3//f/9//3//f/9//3//f/9//3//f/9//3//f/9/AAD/f/9//3//f/9//3//f/9//3//f/9//3//f/9//3//f/9//3//f/9//3//f/9//3//f/9//3//f/9//3//f/9/c05KKfde/3/ff997jTFzTv9//3//f/9//3//f/9//3//f/9//3//f1prlFJzTntv/3//f/9//3//f/9//3//f/9//3//f/9//3//f/9//3//f/9//3//f/9//3//f/9//3//f/9//3//f/9//3//f/9//3//f/9//3//f/9//3//f/9//3/ee601zzn/f/9//3//f/9//3//f/9//3//f/9//3//f/9//3//f/9//3//f/9//3//f/9//3//f/9//3//f/9//3//f/9//38AAP9//3//f/9//3//f/9//3//f/9//3//f/9//3//f/9//3//f/9//3//f/9//3//f/9//3//f/9//3//f/9//3/ee+89xhjee/9/nHMIIXxv/3//f/9//3//f/9//3//f/9//3//f7VW5xyMMWst5xz/f/9//3//f/9//3//f/9//3//f/9//3//f/9//3//f/9//3//f/9//3//f/9//3//f/9//3//f/9//3//f/9//3//f/9//3//f/9//3//f/9//3//f/herjXWWv9//3//f/9//3//f/9//3//f/9//3//f/9//3//f/9//3//f/9//3//f/9//3//f/9//3//f/9//3//f/9//3//fwAA/3//f/9//3//f/9//3//f/9//3//f/9//3//f/9//3//f/9//3//f/9//3//f/9//3//f/9//3//f/9//3//f/9/nHNrLWwt/38ySq01/3//f/9//3//f/9//3//f/9//3//f+89SinWWr13e29KKXNO/3//f/9//3//f/9//3//f/9//3//f/9//3//f/9//3//f/9//3//f/9//3//f/9//3//f/9//3//f/9//3//f/9//3//f/9//3//f/9//3//f/9/rjWNMf9//3//f/9//3//f/9//3//f/9//3//f/9//3//f/9//3//f/9//3//f/9//3//f/9//3//f/9//3//f/9//3//f/9/AAD/f/9//3//f/9//3//f/9//3//f/9//3//f/9//3//f/9//3//f/9//3//f/9//3//f/9//3//f/9//3//f/9//3//f957SylSSmstvXf/f/9//3//f/9//3//f/9//3+9d4wxrTWcc/9//3//f845jDH/f/9//3//f/9//3//f/9//3//f/9//3//f/9//3//f/9//3//f/9//3//f/9//3//f/9//3//f/9//3//f/9//3//f/9//3//f/9//3//f/9/GWONNdZa/3//f/9//3//f/9//3//f/9//3//f/9//3//f/9//3//f/9//3//f/9//3//f/9//3//f/9//3//f/9//3//f/9//38AAP9//3//f/9//3//f/9//3//f/9//3//f/9//3//f/9//3//f/9//3//f/9//3//f/9//3//f/9//3//f/9//3//f/9//39zTgghSy2+d/9//3//f/9//3//f/9//3//f2stjDGcc957/3//f/9/lFLGGP9//3//f/9//3//f/9//3//f/9//3//f/9//3//f/9//3//f/9//3//f/9//3//f/9//3//f/9//3//f/9//3//f/9//3//f/9//3//f/9//390Tmstvnf/f/9//3//f/9//3//f/9//3//f/9//3//f/9//3//f/9//3//f/9//3//f/9//3//f/9//3//f/9//3//f/9//3//fwAA/3//f/9//3//f/9//3//f/9//3//f/9//3//f/9//3//f/9//3//f/9//3//f/9//3//f/9//3//f/9//3//f/9//3//f/9/SykJIf9/33v/f/9//3//f/9//3//fxBCSimcc/9//3//f/9//38ZY8cY/3//f/9//3//f/9//3//f/9//3//f/9//3//f/9//3//f/9//3//f/9//3//f/9//3//f/9//3//f/9//3//f/9//3//f/9//3//f957/3//f2stlFL/f/9//3//f/9//3//f/9//3//f/9//3//f/9//3//f/9//3//f/9//3//f/9//3//f/9//3//f/9//3//f/9//3//f/9/AAD/f/9//3//f/9//3//f/9//3//f/9//3//f/9//3//f/9//3//f/9//3//f/9//3//f/9//3//f/9//3//f/9//3//f/9/WmtKKYwx917/f/9//3//f/9//3//f5RSay0YY/9//3//f/9//3//f1tr6Bzff/9//3//f/9//3//f/9//3//f/9//3//f/9//3//f/9//3//f/9//3//f/9//3//f/9//3//f/9//3//f/9//3//f/9//3//f/9//3//f845jDH/f/9//3//f/9//3//f/9//3//f/9//3//f/9//3//f/9//3//f/9//3//f/9//3//f/9//3//f/9//3//f/9//3//f/9//38AAP9//3//f/9//3//f/9//3//f/9//3//f/9//3//f/9//3//f/9//3//f/9//3//f/9//3//f/9//3//f/9//3//f/9//3/vPVNOtlrHGHxv/3//f/9//3//f5xz7z2UUv9//3//f/9//3//f/9/vXcqKb53/3//f/9//3//f/9//3//f/9//3//f/9//3//f/9//3//f/9//3//f/9//3//f/9//3//f/9//3//f/9//3//f/9//3//f/9//3//f957zjlSSv9//3//f/9//3//f/9//3//f/9//3//f/9//3//f/9//3//f/9//3//f/9//3//f/9//3//f/9//3//f/9//3//f/9//3//fwAA/3//f/9//3//f/9//3//f/9//3//f/9//3//f/9//3//f/9//3//f/9//3//f/9//3//f/9//3//f/9//3//f/9//3/ee601+F7ff2stEUL/f/9//3//f/9/EEIpJb13/3//f/9//3//f/9//3//fykl33tzTs45MUb/f/9//3//f/9//3//f/9//3//f/9//3//f/9//3//f/9//3//f/9//3//f/9//3//f/9//3//f/9//3//f/9//3//f/9/916MMfde/3//f/9//3//f/9//3//f/9//3//f/9//3//f/9//3//f/9//3//f/9//3//f/9//3//f/9//3//f/9//3//f/9//3//f/9/AAD/f/9//3//f/9//3//f/9//3//f/9//3//f/9//3//f/9//3//f/9//3//f/9//3//f/9//3//f/9//3//f/9//3//fzlnCSH/f/9//38JIfde/3//f/9/UkqMMd57/3//f/9//3//f/9//3//f/9/bC2uNYwxc05rLe89/3//f/9//3//f/9//3//f/9//3//f/9//3//f/9//3//f/9//3//f/9//3//f/9//3//f/9//3//f/9//3//f/9//3+MMUop/3//f/9//3//f/9//3//f/9//3//f/9//3//f/9//3//f/9//3//f/9//3//f/9//3//f/9//3//f/9//3//f/9//3//f/9//38AAP9//3//f/9//3//f/9//3//f/9//3//f/9//3//f/9//3//f/9/vXfee/9//3//f/9//3//f/9//3//f/9//3//f/9/zjnwPf9//3/ee1NOKSW9d/9//38QQs453nv/f/9//3//f/9//3//f/9//38qJWwtvXf/f845CCH/f/9//3//f/9//3//f/9//3//f/9//3//f/9//3//f/9//3//f/9//3//f/9//3//f/9//3//f/9//3//f/9//3/XXmwte2//f/9//3//f/9//3//f/9//3//f/9//3//f/9//3//f/9//3//f/9//3//f/9//3//f/9//3//f/9//3//f/9//3//f/9//3//fwAA/3//f/9//3//f/9//3//f/9//3//f/9//3//f/9//3//f/9//397bxBCjDGcc957/3//f/9//3//f/9//3//f/9/OWdrLZxz/3//f/9/e29KKdZa/38RQugc33//f/9//3//f/9//3//f/9//38yRscYfG//f/9/3nsIIdZa/3//f/9//3//f/9//3//f/9//3//f/9//3//f/9//3//f/9//3//f/9//3//f/9//3//f/9//3//f/9//3//f885rjXff/9//3//f/9//3//f/9//3//f/9//3//f/9//3//f/9//3//f/9//3//f/9//3//f/9//3//f/9//3//f/9//3//f/9//3//f/9/AAD/f/9//3//f/9//3//f/9//3//f/9//3//f/9//3//f/9//3//f/9/lFKtNSkl3nv/f/9//3//f/9//3//f/9/3ntzTq013nvee/9/vXf/f1JKKiW9d641917/f/9//3//f/9//3//f/9//386Z0sp6Bz/f/9//3//f7VW7z3/f/9/3nu9d/9//3//f/9//3//f/9//3//f/9//3//f/9//3//f/9//3//f/9//3//f/9//3//f/9//3//f99/jDHvPf9//3//f/9//3//f/9//3//f/9//3//f/9//3//f/9//3//f/9//3//f/9//3//f/9//3//f/9//3//f/9//3//f/9//3//f/9//38AAP9//3//f/9//3//f/9//3//f/9//3//f/9//3//f/9//3//f/9//3//f713jDEpJd57/3//f/9//3//f/9//3//f601MUb/f/9//3//f/9//39sLa01rTXee/9//3//f/9//3//f/9//3//f2wxjTEqJf9//3//f/9/915rLf9/7z1KKWstrTX/f/9//3//f/9//3//f/9//3//f/9//3//f/9//3//f/9//3//f/9//3//f/9//3//f957dE7HGL573nv/f/9//3//f/9//3//f/9//3//f/9//3//f/9//3//f/9//3//f/9//3//f/9//3//f/9//3//f/9//3//f/9//3//f/9//3//fwAA/3//f/9//3//f/9//3//f/9//3//f/9//3//f/9//3//f/9//3//f/9//3+cc601jDH/f/9//3//f/9//3//f3tvSinee/9//3//f/9//3//f3ROKiWtNf9//3//f/9//3//f/9//3//f1prSykyRmst/3//f/9//38YY4wxc06tNZRS916tNc45/3//f/9//3//f/9//3//f/9//3//f/9//3//f/9//3//f/9//3//f/9//3//f997/3+uNfA9/3//f/9//3//f/9//3//f/9//3//f/9//3//f/9//3//f/9//3//f/9//3//f/9//3//f/9//3//f/9//3//f/9//3//f/9//3//f/9/AAD/f/9//3//f/9//3//f/9//3//f/9//3//f/9//3//f/9//3//f/9//3//f/9//3/OORBC/3//f/9//3//f/9/ay1SSv9//3//f/9//3//f/9/11opJc45/3//f/9//3//f/9//3//f/9/U0rOOXNO8EH/f/9//3//f3tvay2MMd57/3//fxhjay17b3NOKSUpJa01nHP/f/9//3//f/9//3//f/9//3//f/9//3//f/9//3//f/9//398c885GWP/f/9//3//f/9//3//f/9//3//f/9//3//f/9//3//f/9//3//f/9//3//f/9//3//f/9//3//f/9//3//f/9//3//f/9//3//f/9//38AAP9//3//f/9//3//f/9//3//f/9//3//f/9//3//f/9//3//f/9//3//f/9//3//f/deSinee/9/3nv/f/9/nHOMMRhj/3//f/9//3//f/9//3/POY0xay2dd/9//3//f/9//3//f/9//3/POTpn7z0xRv9//3//f/9/GGMIIXtv/3//f/9/3ntsLc45zjkxRtZaUkqtNZ13/3//f997/3//f/9//3//f/9//3//f/9//3//f/9//3//fxFCSynee/9//3//f/9//3//f/9//3//f/9//3//f/9//3//f/9//3//f/9//3//f/9//3//f/9//3//f/9//3//f/9//3//f/9//3//f/9//3//fwAA/3//f/9//3//f/9//3//f/9//3//f/9//3//f/9//3//f/9//3//f/9//3//f/9//38xRiklvXf/f/9//385ZwghnHP/f/9//3//f/9//3/ee40xGWdLLTpr33v/f/9//3//f/9//3//f/A9/3/PObRW/3//f/9//38xRmst/3//f/9//3//f1NKSikYY/9//3//f+89zzn4YjJGfG/ee/9//3//f/9//3//f/9//3//f/9//3//f3xvTCkySv9//3/+f/9//3//f/9//3//f/9//3//f/9//3//f/9//3//f/9//3//f/9//3//f/9//3//f/9//3//f/9//3//f/9//3//f/9//3//f/9/AAD/f/9//3//f/9//3//f/9//3//f/9//3//f/9//3//f/9//3//f/9//3//f/9//3//f3tvay2UUt57/3//f1JKCCH/f/9//3//f/9//3//fzFGbC3/f3ROCSH/f/9//3//f/9//3//f31vU0rfe8451lr/f/9//3/ee1JK7z3/f/9//3//f/9/bC3nHP9//3//f/9/vXdLKa45rjWuNf9//3//f/9//3//f/9//3//f/9//3//f/9/llJLKXxv/3//f/9//3//f/9//3//f/9//3//f/9//3//f/9//3//f/9//3//f/9//3//f/9//3//f/9//3//f/9//3//f/9//3//f/9//3//f/9//38AAP9//3//f/9//3//f/9//3//f/9//3//f/9//3//f/9//3//f/9//3//f/9//3//f/9//385Z0optVb/f/9/KSW9d/9//3//f/9//3//f957Sil0Uv9/vXdsLbVW/3//f/9//3//f/9/rzUzSltvjDGcc/9//3//fxhj7z2UUv9//3//f/9/nXNLKUop/3/ee/9//3//f885Mkb/f+898D3/f/9//3//f/9//3//f/9//3//f/9//3/xQc8533v/f/9//3//f957/3//f/9//3//f/9//3//f/9//3//f/9//3//f/9//3//f/9//3//f/9//3//f/9//3//f/9//3//f/9//3//f/9//3//fwAA/3//f/9//3//f/9//3//f/9//3//f/9//3//f/9//3//f/9//3//f/9//3//f/9//3//f/9/7z1rLd57e29rLf9//3//f/9//3//f/9/OWfOOVtr/3//f885zzn/f/9//3//f/9//38RQtheMkaNMf9//3//f/9/EEKtNVpr/3//f/9//39aa885zjn/f/9//3//f/9/8D1TTv9/W2sJIf9//3//f/9//3//f/9//3//f/9//3//f2wtzzn/f/9//3//f957vXecc/9//3//f/9//3//f/9//3//f/9//3//f/9//3//f/9//3//f/9//3//f/9//3//f/9//3//f/9//3//f/9//3//f/9/AAD/f/9//3//f/9//3//f/9//3//f/9//3//f/9//3//f/9//3//f/9//3//f/9//3//f/9//3/eeyklzjn3Xowx/3//f/9//3//f/9/3nu1Vq01nXf/f/9/GGNsLf9//3//f/9//3/eexJCt1bPOTpn/3/+f/9//3/OOa01/3//f/9//3//f5VSEkZSSv9/3nv/f/9//3/PPfde/3//f/A9+F7/f/9//3//f957/3//f/9/3nv/f+89Syn/f/9//3//f/9/nHNrLQgh/3//f/9//3//f/9//3//f/9//3//f/9//3//f/9//3//f/9//3//f/9//3//f/9//3//f/9//3//f/9//3//f/9//38AAP9//3//f/9//3//f/9//3//f/9//3//f/9//3//f/9//3//f/9//3//f/9//3//f/9//3//f/9/914rJa41dE7/f/9//3//f/9//3//f1NK6SD/f/9//3//f2ste2//f/9//3//f957EEIQQu89/3//f/9//3//fzlnOWf/f/9//3//f/9/zjnvPXtv/3//f/9//3+9dxBCGGP/f/9/vXcpJd9/W2/POQkhKSXnHEsp+F7/f51zSylRSv9/3nv/f/9//3//f9ZaOWf/f/9//3//f/9//3//f/9//3//f/9//3//f/9//3//f/9//3//f/9//3//f/9//3//f/9//3//f/9//3//f/9//3//fwAA/3//f/9//3//f/9//3//f/9//3//f/9//3//f/9//3//f/9//3//f/9//3//f/9//3//f/9//3//f44xCiU6a/9//3//f/9//3//f/9/bC19c/9//3//f/9/c06MMf9//3//f/9/vXfvPRBC3nv/f/9//3//f/9//3//f/9//3//f/9//3/OOXNO/3//f/9//3//f957Ukr/f/9//3//f3NOzjlLKTJGOmudd3tvU0pLKe89tlrOOTln/3//f/9//3//f/9//3//f/9//3//f/9//3//f/9//3//f/9//3//f/9//3//f/9//3//f/9//3//f/9//3//f/9//3//f/9//3//f/9//3//f/9/AAD/f/9//3//f/9//3//f/9//3//f/9//3//f/9//3//f/9//3//f/9//3//f/9//3//f/9//3//f/9/dFIJIbZa/3//f/9//3//f/9/+F6NMf9//3//f/9/3ntaayklvXf/f/9//3//f/denHP/f/9//3//f957/3//f/9//3//f/9//3/ee957/3//f/9//3//f/9//3//f957/3//f/9/nHOtNdda/3/ee/9//3//fzpnKSUqJc45Wmv/f/9//3//f/9//3//f/9//3//f/9//3//f/9//3//f/9//3//f/9//3//f/9//3//f/9//3//f/9//3//f/9//3//f/9//3//f/9//3//f/9//38AAP9//3//f/9//3//f/9//3//f/9//3//f/9//3//f/9//3//f/9//3//f/9//3//f/9//3//f/9//39MKY4xjTH/f/5//3//f/9//39LKTNG/3//f/9//3//f5xzjDEYY/9//3//f/9//3//f/9//3//f/9//3//f/9//3//f/9//3//f/9//3//f/9//3//f/9//3//f/9//3//f/9//3//f1tr/3//f/9//3//f/9//3//fwkhCSHWWv9//3//f/9//3//f/9//3//f/9//3//f/9//3//f/9//3//f/9//3//f/9//3//f/9//3//f/9//3//f/9//3//f/9//3//f/9//3//f/9//3//fwAA/3//f/9//3//f/9//3//f/9//3//f/9//3//f/9//3//f/9//3//f/9//3//f/9//3//f/9//3/+e2wtlVJsLbVW/3/ee/9//3//f2wtdE7ff/9//3//f/9/vXdKKZRS/3//f/9//3//f/9//3//f/9//3//f/9//3//f/9//3//f/9//3//f/9//3//f/9//3//f/9//3//f/9//3//f/9//3//f/9//3//f/9//3//f/deSymUUgghWmv/f/9//3//f/9//3//f/9//3//f/9//3//f/9//3//f/9//3//f/9//3//f/9//3//f/9//3//f/9//3//f/9//3//f/9//3//f/9//3//f/9/AAD/f/9//3//f/9//3//f/9//3//f/9//3//f/9//3//f/9//3//f/9//3//f/9//3//f/9//3//f5xzbC2dczpnKSV7b/5//3//f753U0qVUv9//3//f/9//3//f+89zjn/f/9//3//f/9//3//f/9//3//f/9//3//f/9//3//f/9//3//f/9//3//f/9//3//f/9//3//f/9//3//f/9//3//f/9//3//f/9//3//f/9/jDHPOd57lVaNMb13/3//f/9//3//f/9//3//f/9//3//f/9//3//f/9//3//f/9//3//f/9//3//f/9//3//f/9//3//f/9//3//f/9//3//f/9//3//f/9//38AAP9//3//f/9//3//f/9//3//f/9//3//f/9//3//f/9//3//f/9//3//f/9//3//f/9//3//f/9/OWdrLf9/vXcQQrVW/3//f/9/nXNsLVtr/3//f/9//3//f/9/e2+MMf9//3//f/9//3//f/9//3//f/9//3//f/9//3//f/9//3//f/9//3//f/9//3//f/9//3//f/9//3//f/9//3//f/9//3//f/9//3//f/9/3nuMMc45/3//f40xrTX/f/9//3//f/9//3//f/9//3//f/9//3//f/9//3//f/9//3//f/9//3//f/9//3//f/9//3//f/9//3//f/9//3//f/9//3//f/9//3//fwAA/3//f/9//3//f/9//3//f/9//3//f/9//3//f/9//3//f/9//3//f/9//3//f/9//3//f/9//3/vPVJK/3//f+89jDH/f/9//3/WWoUQ/3//f/9//3//f/9//3//fykl/3//f/9//3//f/9//3//f/9//3//f/9//3//f/9//3//f/9//3//f/9//3//f/9//3//f/9//3//f/9//3//f/9//3//f/9//3//f/9//39aa0op1lq9d/9/3nvOOZVW/3//f/9//3//f/9//3//f/9//3//f/9//3//f/9//3//f/9//3//f/9//3//f/9//3//f/9//3//f/9//3//f/9//3//f/9//3//f/9/AAD/f/9//3//f/9//3//f/9//3//f/9//3//f/9//3//f/9//3//f/9//3//f/9//3//f/9//3//fwgh917/f/9//3+MMTFG33v/f1JKSyn/f/9//3//f/9//3//f/9/rTVaa/9//3//f/9//3//f/9//3//f/9//3//f/9//3//f/9//3//f/9//3//f/9//3//f/9//3//f/9//3//f/9//3//f/9//3//f/9//3//f845Simcc/9//3//fxhjKiVba/9//3//f/9//3//f/9//3//f/9//3//f/9//3//f/9//3//f/9//3//f/9//3//f/9//3//f/9//3//f/9//3//f/9//3//f/9//38AAP9//3//f/9//3//f/9//3//f/9//3//f/9//3//f/9//3//f/9//3//f/9//3//f/9//3//f/deay3/f/9//3//f5RSSinee/9/zjk5Z/9//3//f/9//3//f/9//38xRpRS/3//f/9//3//f/9//3//f/9//3//f/9//3//f/9//3//f/9//3//f/9//3//f/9//3//f/9//3//f/9//3//f/9//3//f/9//3//f/9/SinvPf9//3//f/9//38RQs8533v/f/9//3//f/9//3//f/9//3//f/9//3//f/9//3//f/9//3//f/9//3//f/9//3//f/9//3//f/9//3//f/9//3//f/9//3//fwAA/3//f/9//3//f/9//3//f/9//3//f/9//3//f/9//3//f/9//3//f/9//3//f/9//3//f957c06MMf9//3//f/9/vXcpJXxv/39LLZ1z/3//f/9//3//f/9//3//f1JKMUb/f/9//3//f/9//3//f/9//3//f/9//3//f/9//3//f/9//3//f/9//3//f/9//3//f/9//3//f/9//3//f/9//3//f/9//3//f/9/OWetNTln/3//f/9//3//fxhjrjmdc/9//3//f/9//3//f/9//3//f/9//3//f/9//3//f/9//3//f/9//3//f/9//3//f/9//3//f/9//3//f/9//3//f/9//3//f/9/AAD/f/9//3//f/9//3//f/9//3//f/9//3//f/9//3//f/9//3//f/9//3//f/9//3//f/9//3/vPc45/3//f/9//3//f1JKrjUZY641vnv/f/9//3//f/9//3//f/9/c05zTv9//3//f/9//3//f/9//3//f/9//3//f/9//3//f/9//3//f/9//3//f/9//3//f/9//3//f/9//3//f/9//3//f/9//3//f/9//3/3Xs45vXf/f/9//3//f/9//3+1VmstnHP/f/9//3//f/9//3//f/9//3//f/9//3//f/9//3//f/9//3//f/9//3//f/9//3//f/9//3//f/9//3//f/9//3//f/9//38AAP9//3//f/9//3//f/9//3//f/9//3//f/9//3//f/9//3//f/9//3//f/9//3//f/9//3/ee601tVb/f/9//3//f/9/vXdLKc45EELee/9//3//f/9//3//f/9//39zTlJK/3//f/9//3//f/9//3//f/9//3//f/9//3//f/9//3//f/9//3//f/9//3//f/9//3//f/9//3//f/9//3//f/9//3//f/9//3//f845jDH/f/9//3//f/9//3//f713MUZSSv9//3//f/9//3//f/9//3//f/9//3//f/9//3//f/9//3//f/9//3//f/9//3//f/9//3//f/9//3//f/9//3//f/9//3//fwAA/3//f/9//3//f/9//3//f/9//3//f/9//3//f/9//3//f/9//3//f/9//3//f/9//3//f/9/5xz/f/9//3//f/9//3//f6418D2tNf9//3//f/9//3//f/9//3//f3NOtVb/f/9//3//f/9//3//f/9//3//f/9//3//f/9//3//f/9//3//f/9//3//f/9//3//f/9//3//f/9//3//f/9//3//f/9//3//f/9/5xzvPf9//3//f/9//3//f/9//3+UUs45/3//f/9//3//f/9//3//f/9//3//f/9//3//f/9//3//f/9//3//f/9//3//f/9//3//f/9//3//f/9//3//f/9//3//f/9/AAD/f/9//3//f/9//3//f/9//3//f/9//3//f/9//3//f/9//3//f/9//3//f/9//3//f/9/916MMf9//3//f/9//3//f/9/UkpsLa41/3//f/9//3//f/9//3//f/9/UkqUUv9//3//f/9//3//f/9//3//f/9//3//f/9//3//f/9//3//f/9//3//f/9//3//f/9//3//f/9//3//f/9//3//f/9//3//f/9/916MMXNO/3//f/9//3//f/9//3//f/9/Sinee/9//3//f/9//3//f/9//3//f/9//3//f/9//3//f/9//3//f/9//3//f/9//3//f/9//3//f/9//3//f/9//3//f/9//38AAP9//3//f/9//3//f/9//3//f/9//3//f/9//3//f/9//3//f/9//3//f/9//3//f/9//3/nHLVW/3//f/9//3//f/9//3/ee0stbC3/f/9//3//f/9//3//f/9//38QQlpr/3//f/9//3//f/9//3//f/9//3//f/9//3//f/9//3//f/9//3//f/9//3//f/9//3//f/9//3//f/9//3//f/9//3//f/9//39SSq01/3//f/9//3//f/9//3//f/9//39zTlJK/3//f/9//3//f/9//3//f/9//3//f/9//3//f/9//3//f/9//3//f/9//3//f/9//3//f/9//3//f/9//3//f/9//3//fwAA/3//f/9//3//f/9//3//f/9//3//f/9//3//f/9//3//f/9//3//f/9//3//f/9/3nucc4wxOWf/f/9//3//f/9//3//f/9/ay2NMf9//3//f/9//3//f/9//3//f4wx/3//f/9//3//f/9//3//f/9//3//f/9//3//f/9//3//f/9//3//f/9//3//f/9//3//f/9//3//f/9//3//f/9//3//f/9//3//f845zjn/f/9//3//f/9//3//f/9//3//f/dezjn/f/9//3//f/9//3//f/9//3//f/9//3//f/9//3//f/9//3//f/9//3//f/9//3//f/9//3//f/9//3//f/9//3//f/9/AAD/f/9//3//f/9//3//f/9//3//f/9//3//f/9//3//f/9//3//f/9//3//f/9//3//f1przjl7b/9//3//f/9//3//f/9//3+tNUop/3//f/9//3//f/9//3//f3tvzjn/f/9//3//f/9//3//f/9//3//f/9//3//f/9//3//f/9//3//f/9//3//f/9//3//f/9//3//f/9//3//f/9//3//f/9//3//f957zjnvPf9//3//f/9//3//f/9//3//f/9/nHNrLd57/3//f/9//3//f/9//3//f/9//3//f/9//3//f/9//3//f/9//3//f/9//3//f/9//3//f/9//3//f/9//3//f/9//38AAP9//3//f/9//3//f/9//3//f/9//3//f/9//3//f/9//3//f/9//3//f/9//3//f/9/916tNb13/3//f/9//3//f/9//3//f+89KSXee/9//3//f/9//3//f/9/EEK1Vv9//3//f/9//3//f/9//3//f/9//3//f/9//3//f/9//3//f/9//3//f/9//3//f/9//3//f/9//3//f/9//3//f/9//3//f/9//3+MMRBC/3//f/9//3//f/9//3//f/9//3+cczFGe2//f/9//3//f/9//3//f/9//3//f/9//3//f/9//3//f/9//3//f/9//3//f/9//3//f/9//3//f/9//3//f/9//3//fwAA/3//f/9//3//f/9//3//f/9//3//f/9//3//f/9//3//f/9//3//f/9//3//f/9//3+1Vggh/3//f/9//3//f/9//3//f/9/MUZKKd57/3//f/9//3//f/9/vXfvPXtv/3//f/9//3//f/9//3//f/9//3//f/9//3//f/9//3//f/9//3//f/9//3//f/9//3//f/9//3//f/9//3//f/9//3//f/9//38YYykl3nv/f/9//3//f/9//3//f/9//3//f/9/rTXWWv9//3//f/9//3//f/9//3//f/9//3//f/9//3//f/9//3//f/9//3//f/9//3//f/9//3//f/9//3//f/9//3//f/9/AAD/f/9//3//f/9//3//f/9//3//f/9//3//f/9//3//f/9//3//f/9//3//f/9//3//f3NOCCH/f713/3//f/9//3//f/9//38xRmstnHP/f/9//3//f/9//397b4wx/3//f/9//3//f/9//3//f/9//3//f/9//3//f/9//3//f/9//3//f/9//3//f/9//3//f/9//3//f/9//3//f/9//3//f/9//3//f2stKSX/f957/3//f/9//3//f/9//3//f/9//3/vPTFG/3//f/9//3//f/9//3//f/9//3//f/9//3//f/9//3//f/9//3//f/9//3//f/9//3//f/9//3//f/9//3//f/9//38AAP9//3//f/9//3//f/9//3//f/9//3//f/9//3//f/9//3//f/9//3//f/9//3//f/9/zjkYY/9//3//f/9//3//f/9//3//f3NOay0YY/9//3//f/9//3//f1JKvXf/f/9//3//f/9//3//f/9//3//f/9//3//f/9//3//f/9//3//f/9//3//f/9//3//f/9//3//f/9//3//f/9//3//f/9//3//f/9/pRQxRv9//3//f/9//3//f/9//3//f/9//3//fxBCUkr/f/9//3//f/9//3//f/9//3//f/9//3//f/9//3//f/9//3//f/9//3//f/9//3//f/9//3//f/9//3//f/9//3//fwAA/3//f/9//3//f/9//3//f/9//3//f/9//3//f/9//3//f/9//3//f/9//3//f/9//38pJf9//3//f/9//3//f/9//3//f/9/UkqMMXNO/3/ee/9//3//f/dec07ee/9//3//f/9//3//f/9//3//f/9//3//f/9//3//f/9//3//f/9//3//f/9//3//f/9//3//f/9//3//f/9//3//f/9//3//f/9/OWcxRrVW/3//f/9//3//f/9//3//f/9//3//f/9/UkoxRv9//3//f/9//3//f/9//3//f/9//3//f/9//3//f/9//3//f/9//3//f/9//3//f/9//3//f/9//3//f/9//3//f/9/AAD/f/9//3//f/9//3//f/9//3//f/9//3//f/9//3//f/9//3//f/9//3//f/9//3/ee2st/3//f/9//3//f/9//3//f/9//39ba4wxbC3/f/9//3//f/9/MkYZY/9//3//f/9//3//f/9//3//f/9//3//f/9//3//f/9//3//f/9//3//f/9//3//f/9//3//f/9//3//f/9//3//f/9//3//f/9//38YY601Wmv/f/9//3//f/9//3//f/9//3//f/9//39SSnNO/3//f/9//3//f/9//3//f/9//3//f/9//3//f/9//3//f/9//3//f/9//3//f/9//3//f/9//3//f/9//3//f/9//38AAP9//3//f/9//3//f/9//3//f/9//3//f/9//3//f/9//3//f/9//3//f/9//3//f/deEEL/f/9//3//f/9//3//f/9//3//f713rjVsLf9//3//f/9/917XWv9//3//f/9//3//f/9//3//f/9//3//f/9//3//f/9//3//f/9//3//f/9//3//f/9//3//f/9//3//f/9//3//f/9//3//f/9//3//f9Zazjmcc/9//3//f/9//3//f/9//3//f/9//3//fzFGUkr/f/9//3//f/9//3//f/9//3//f/9//3//f/9//3//f/9//3//f/9//3//f/9//3//f/9//3//f/9//3//f/9//3//fwAA/3//f/9//3//f/9//3//f/9//3//f/9//3//f/9//3//f/9//3//f/9//3//f/9/c04xRv9//3//f/9//3//f/9//3//f/9//38yRksp/3//f/9/nHMRQt57/3//f/9//3//f/9//3//f/9//3//f/9//3//f/9//3//f/9//3//f/9//3//f/9//3//f/9//3//f/9//3//f/9//3//f/9//3//f/9/lFLOOb13/3//f/9//3//f/9//3//f/9//3//f/9/EEK1Vv9//3//f/9//3//f/9//3//f/9//3//f/9//3//f/9//3//f/9//3//f/9//3//f/9//3//f/9//3//f/9//3//f/9/AAD/f/9//3//f/9//3//f/9//3//f/9//3//f/9//3//f/9//3//f/9//3//f/9//3/vPVJK/3//f/9//3//f/9//3//f/9//3//f2wtxxz/f/9/vnvwPRhj/3//f/9//3//f/9//3//f/9//3//f/9//3//f/9//3//f/9//3//f/9//3//f/9//3//f/9//3//f/9//3//f/9//3//f/9//3//f/9//38QQkop3nv/f/9//3//f/9//3//f/9//3//f/9//3/vPfde/3//f/9//3//f/9//3//f/9//3//f/9//3//f/9//3//f/9//3//f/9//3//f/9//3//f/9//3//f/9//3//f/9//38AAP9//3//f/9//3//f/9//3//f/9//3//f/9//3//f/9//3//f/9//3//f/9//3//f+89lFL/f/9//3//f/9//3//f/9//3//f/9/phQqJf9//39TSvhe/3//f/9//3//f/9//3//f/9//3//f/9//3//f/9//3//f/9//3//f/9//3//f/9//3//f/9//3//f/9//3//f/9//3//f/9//3//f/9//3//f845xhj/f/9//3//f/9//3//f/9//3//f/9//3//f601Wmv/f/9//3//f/9//3//f/9//3//f/9//3//f/9//3//f/9//3//f/9//3//f/9//3//f/9//3//f/9//3//f/9//3//fwAA/3//f/9//3//f/9//3//f/9//3//f/9//3//f/9//3//f/9//3//f/9//3//f/9/zjn3Xv9//3//f/9//3//f/9//3//f/9//390TgghfG9SSvde/3//f/9//3//f/9//3//f/9//3//f/9//3//f/9//3//f/9//3//f/9//3//f/9//3//f/9//3//f/9//3//f/9//3//f/9//3//f/9//3//f/9/5xwYY/9//3//f/9//3//f/9//3//f/9//3//f5xzzjm9d/9//3//f/9//3//f/9//3//f/9//3//f/9//3//f/9//3//f/9//3//f/9//3//f/9//3//f/9//3//f/9//3//f/9/AAD/f/9//3//f/9//3//f/9//3//f/9//3//f/9//3//f/9//3//f/9//3//f/9/3nvvPRhj/3//f/9//3//f/9//3//f/9//3//f5VSMkYRRpVS/3//f/9//3//f/9//3//f/9//3//f/9//3//f/9//3//f/9//3//f/9//3//f/9//3//f/9//3//f/9//3//f/9//3//f/9//3//f/9//3//f/9/GGMpJf9//3//f/9//3//f/9//3//f/9//3//f/9/e2/vPf9//3//f/9//3//f/9//3//f/9//3//f/9//3//f/9//3//f/9//3//f/9//3//f/9//3//f/9//3//f/9//3//f/9//38AAP9//3//f/9//3//f/9//3//f/9//3//f/9//3//f/9//3//f/9//3//f/9//3/ee2stOWf/f/9//3//f/9//3//f/9//3//f/9/MkY6Z957/3//f/9//3//f/9//3//f/9//3//f/9//3//f/9//3//f/9//3//f/9//3//f/9//3//f/9//3//f/9//3//f/9//3//f/9//3//f/9//3//f/9//3/OOWst/3//f/9//3//f/9//3//f/9//3//f/9//3/3XrVW/3//f/9//3//f/9//3//f/9//3//f/9//3//f/9//3//f/9//3//f/9//3//f/9//3//f/9//3//f/9//3//f/9//3//fwAA/3//f/9//3//f/9//3//f/9//3//f/9//3//f/9//3//f/9//3//f/9//3//f957ay1aa/9//3//f/9//3//f/9//3//f/9/3nvwPd57/3//f/9//3//f/9//3//f/9//3//f/9//3//f/9//3//f/9//3//f/9//3//f/9//3//f/9//3//f/9//3//f/9//3//f/9//3//f/9//3//f/9//3//f2stzjn/f/9//3//f/9//3//f/9//3//f/9//3//f1JKvXf/f/9//3//f/9//3//f/9//3//f/9//3//f/9//3//f/9//3//f/9//3//f/9//3//f/9//3//f/9//3//f/9//3//f/9/AAD/f/9//3//f/9//3//f/9//3//f/9//3//f/9//3//f/9//3//f/9//3//f/9/nHMpJb13/3//f/9//3//f/9//3//f/9//3+2VlNK/3//f/9//3//f/9//3//f/9//3//f/9//3//f/9//3//f/9//3//f/9//3//f/9//3//f/9//3//f/9//3//f/9//3//f/9//3//f/9//3//f/9//3//f/9/SinOOf9//3//f/9//3//f/9//3//f/9//3//f/9/rTX/f/9//3//f/9//3//f/9//3//f/9//3//f/9//3//f/9//3//f/9//3//f/9//3//f/9//3//f/9//3//f/9//3//f/9//38AAP9//3//f/9//3//f/9//3//f/9//3//f/9//3//f/9//3//f/9//3//f/9//397bykl3nv/f/9//3//f/9//3//f/9//3//f3ROU0r/f/9//3//f/9//3//f/9//3//f/9//3//f/9//3//f/9//3//f/9//3//f/9//3//f/9//3//f/9//3//f/9//3//f/9//3//f/9//3//f/9//3//f/9/3nutNTFG/3//f/9//3//f/9//3//f/9//3//f/9/c05zTv9//3//f/9//3//f/9//3//f/9//3//f/9//3//f/9//3//f/9//3//f/9//3//f/9//3//f/9//3//f/9//3//f/9//3//fwAA/3//f/9//3//f/9//3//f/9//3//f/9//3//f/9//3//f/9//3//f/9//3//f3tvCCH/f/9//3//f/9//3//f/9//3//f/9/zjm9d/9//3//f/9//3//f/9//3//f/9//3//f/9//3//f/9//3//f/9//3//f/9//3//f/9//3//f/9//3//f/9//3//f/9//3//f/9//3//f/9//3//f/9//3+9d+89Ukr/f/9//3//f/9//3//f/9//3//f/9/vXfvPTln/3//f/9//3//f/9//3//f/9//3//f/9//3//f/9//3//f/9//3//f/9//3//f/9//3//f/9//3//f/9//3//f/9//3//f/9/AAD/f/9//3//f/9//3//f/9//3//f/9//3//f/9//3//f/9//3//f/9//3//f/9/WmspJf9//3//f/9//3//f/9//3//f/9/1lq1Vv9//3//f/9//3//f/9//3//f/9//3//f/9//3//f/9//3//f/9//3//f/9//3//f/9//3//f/9//3//f/9//3//f/9//3//f/9//3//f/9//3//f/9//3//f957rTWUUv9//3//f/9//3//f/9//3//f/9//397b601/3//f/9//3//f/9//3//f/9//3//f/9//3//f/9//3//f/9//3//f/9//3//f/9//3//f/9//3//f/9//3//f/9//3//f/9//38AAP9//3//f/9//3//f/9//3//f/9//3//f/9//3//f/9//3//f/9//3//f/9//397bwgh/3//f/9//3//f/9//3//f/9//38xRpxz/3//f/9//3//f/9//3//f/9//3//f/9//3//f/9//3//f/9//3//f/9//3//f/9//3//f/9//3//f/9//3//f/9//3//f/9//3//f/9//3//f/9//3//f/9/nHOtNdZa/3//f/9//3//f/9//3//f/9//3//f+89vXf/f/9//3//f/9//3//f/9//3//f/9//3//f/9//3//f/9//3//f/9//3//f/9//3//f/9//3//f/9//3//f/9//3//f/9//3//fwAA/3//f/9//3//f/9//3//f/9//3//f/9//3//f/9//3//f/9//3//f/9//3//f3tvKSXee/9//3//f/9//3//f/9//397bzFG/3//f/9//3//f/9//3//f/9//3//f/9//3//f/9//3//f/9//3//f/9//3//f/9//3//f/9//3//f/9//3//f/9//3//f/9//3//f/9//3//f/9//3//f/9//385Z2stOWfee/9//3//f/9//3//f/9//3//f5RSMUb/f/9//3//f/9//3//f/9//3//f/9//3//f/9//3//f/9//3//f/9//3//f/9//3//f/9//3//f/9//3//f/9//3//f/9//3//f/9/AAD/f/9//3//f/9//3//f/9//3//f/9//3//f/9//3//f/9//3//f/9//3//f/9/nHNKKXtv/3//f/9//3//f/9//3//f4wxWmv/f/9//3//f/9//3//f/9//3//f/9//3//f/9//3//f/9//3//f/9//3//f/9//3//f/9//3//f/9//3//f/9//3//f/9//3//f/9//3//f/9//3//f/9//3//f5RSCCGcc/9//3//f/9//3//f/9//3//f/9/jDEYY/9//3//f/9//3//f/9//3//f/9//3//f/9//3//f/9//3//f/9//3//f/9//3//f/9//3//f/9//3//f/9//3//f/9//3//f/9//38AAP9//3//f/9//3//f/9//3//f/9//3//f/9//3//f/9//3//f/9//3//f/9//3+9d4wxOWf/f/9//3//f/9//3//fxhjEELee/9//3//f/9//3//f/9//3//f/9//3//f/9//3//f/9//3//f/9//3//f/9//3//f/9//3//f/9//3//f/9//3//f/9//3//f/9//3//f/9//3//f/9//3//f/9/EEJjDP9//3//f/9//3//f/9//3//f/9/1lqUUt57/3//f/9//3//f/9//3//f/9//3//f/9//3//f/9//3//f/9//3//f/9//3//f/9//3//f/9//3//f/9//3//f/9//3//f/9//3//fwAA/3//f/9//3//f/9//3//f/9//3//f/9//3//f/9//3//f/9//3//f/9//3//f957rTVaa/9//3//f/9//3//f9578D18b/9//3//f/9//3//f/9//3//f/9//3//f/9//3//f/9//3//f/9//3//f/9//3//f/9//3//f/9//3//f/9//3//f/9//3//f/9//3//f/9//3//f/9//3//f/9//3/nHHNO/3//f/9//3//f/9//3//f957vXfOOf9//3//f/9//3//f/9//3//f/9//3//f/9//3//f/9//3//f/9//3//f/9//3//f/9//3//f/9//3//f/9//3//f/9//3//f/9//3//f/9/AAD/f/9//3//f/9//3//f/9//3//f/9//3//f/9//3//f/9//3//f/9//3//f/9//3/OOTln/3//f/9//3//f/9/7z22Vt97/3//f/9//3//f/9//3//f/9//3//f/9//3//f/9//3//f/9//3//f/9//3//f/9//3//f/9//3//f/9//3//f/9//3//f/9//3//f/9//3//f/9//3//f/9//3//fyklWmv/f/9//3//f/9//3//f/9/3nutNVpr/3//f/9//3//f/9//3//f/9//3//f/9//3//f/9//3//f/9//3//f/9//3//f/9//3//f/9//3//f/9//3//f/9//3//f/9//3//f/9//38AAP9//3//f/9//3//f/9//3//f/9//3//f/9//3//f/9//3//f/9//3//f/9//3//f845GGP/f/9//3//f/9/OWfPOb53/3//f/9//3//f/9//3//f/9//3//f/9//3//f/9//3//f/9//3//f/9//3//f/9//3//f/9//3//f/9//3//f/9//3//f/9//3//f/9//3//f/9//3//f/9//3//f3tvay2cc/9//3//f/9//3//f/9//39zTlJK/3//f/9//3//f/9//3//f/9//3//f/9//3//f/9//3//f/9//3//f/9//3//f/9//3//f/9//3//f/9//3//f/9//3//f/9//3//f/9//3//fwAA/3//f/9//3//f/9//3//f/9//3//f/9//3//f/9//3//f/9//3//f/9//3//f/9/lFLWWv9//3//f/9/33vwPXxv/3//f/9//3//f/9//3//f/9//3//f/9//3//f/9//3//f/9//3//f/9//3//f/9//3//f/9//3//f/9//3//f/9//3//f/9//3//f/9//3//f/9//3//f/9//3//f/9/GGPOOd57/3//f/9//3//f/9//38YYxBC3nv/f/9//3//f/9//3//f/9//3//f/9//3//f/9//3//f/9//3//f/9//3//f/9//3//f/9//3//f/9//3//f/9//3//f/9//3//f/9//3//f/9/AAD/f/9//3//f/9//3//f/9//3//f/9//3//f/9//3//f/9//3//f/9//3//f/9//3+9d5RS/3//f/9/3nvwQRlj/3//f/9//3//f/9//3//f/9//3//f/9//3//f/9//3//f/9//3//f/9//3//f/9//3//f/9//3//f/9//3//f/9//3//f/9//3//f/9//3//f/9//3//f/9//3//f/9//3+1Vq01/3//f/9//3//f/9//3/WWs453nv/f/9//3//f/9//3//f/9//3//f/9//3//f/9//3//f/9//3//f/9//3//f/9//3//f/9//3//f/9//3//f/9//3//f/9//3//f/9//3//f/9//38AAP9//3//f/9//3//f/9//3//f/9//3//f/9//3//f/9//3//f/9//3//f/9//3//f/9/CCH/f/9//3/wPXNO/3//f/9//3//f/9//3//f/9//3//f/9//3//f/9//3//f/9//3//f/9//3//f/9//3//f/9//3//f/9//3//f/9//3//f/9//3//f/9//3//f/9//3//f/9//3//f/9//3//f/A9c07/f/9//3//f/9//3/3XhBCvXf/f/9//3//f/9//3//f/9//3//f/9//3//f/9//3//f/9//3//f/9//3//f/9//3//f/9//3//f/9//3//f/9//3//f/9//3//f/9//3//f/9//3//fwAA/3//f/9//3//f/9//3//f/9//3//f/9//3//f/9//3//f/9//3//f/9//3//f/9//3+MMZRS3nvvPXNO/3//f/9//3//f/9//3//f/9//3//f/9//3//f/9//3//f/9//3//f/9//3//f/9//3//f/9//3//f/9//3//f/9//3//f/9//3//f/9//3//f/9//3//f/9//3//f/9//3//f/9/6Bx8b/9//3//f/9//39aaxBCvXf/f/9//3//f/9//3//f/9//3//f/9//3//f/9//3//f/9//3//f/9//3//f/9//3//f/9//3//f/9//3//f/9//3//f/9//3//f/9//3//f/9//3//f/9/AAD/f/9//3//f/9//3//f/9//3//f/9//3//f/9//3//f/9//3//f/9//3//f/9//3//fxhjzjkxRlJK/3//f/9//3//f/9//3//f/9//3//f/9//3//f/9//3//f/9//3//f/9//3//f/9//3//f/9//3//f/9//3//f/9//3//f/9//3//f/9//3//f/9//3//f/9//3//f/9//3//f/9//39LKf9//3//f/9//3+9d845e2//f/9//3//f/9//3//f/9//3//f/9//3//f/9//3//f/9//3//f/9//3//f/9//3//f/9//3//f/9//3//f/9//3//f/9//3//f/9//3//f/9//3//f/9//38AAP9//3//f/9//3//f/9//3//f/9//3//f/9//3//f/9//3//f/9//3//f/9//3//f/9//39aa5xz/3//f/9//3//f/9//3//f/9//3//f/9//3//f/9//3//f/9//3//f/9//3//f/9//3//f/9//3//f/9//3//f/9//3//f/9//3//f/9//3//f/9//3//f/9//3//f/9//3//f/9//3+9d2wxW2//f/9//39aa845Wmv/f/9//3//f/9//3//f/9//3//f/9//3//f/9//3//f/9//3//f/9//3//f/9//3//f/9//3//f/9//3//f/9//3//f/9//3//f/9//3//f/9//3//f/9//3//fwAA/3//f/9//3//f/9//3//f/9//3//f/9//3//f/9//3//f/9//3//f/9//3//f/9//3//f/9//3//f/9//3//f/9//3//f/9//3//f/9//3//f/9//3//f/9//3//f/9//3//f/9//3//f/9//3//f/9//3//f/9//3//f/9//3//f/9//3//f/9//3//f/9//3//f/9//3//f/9//3//fxljbC3ee/9//3++d845GGP/f/9//3//f/9//3//f/9//3//f/9//3//f/9//3//f/9//3//f/9//3//f/9//3//f/9//3//f/9//3//f/9//3//f/9//3//f/9//3//f/9//3//f/9//3//f/9/AAD/f/9//3//f/9//3//f/9//3//f/9//3//f/9//3//f/9//3//f/9//3//f/9//3//f/9//3//f/9//3//f/9//3//f/9//3//f/9//3//f/9//3//f/9//3//f/9//3//f/9//3//f/9//3//f/9//3//f/9//3//f/9//3//f/9//3//f/9//3//f/9//3//f/9//3//f/9//3//f/9/lVKNMf9//390TjFGnHP/f/9//3//f/9//3//f/9//3//f/9//3//f/9//3//f/9//3//f/9//3//f/9//3//f/9//3//f/9//3//f/9//3//f/9//3//f/9//3//f/9//3//f/9//3//f/9//38AAP9//3//f/9//3//f/9//3//f/9//3//f/9//3//f/9//3//f/9//3//f/9//3//f/9//3//f/9//3//f/9//3//f/9//3//f/9//3//f/9//3//f/9//3//f/9//3//f/9//3//f/9//3//f/9//3//f/9//3//f/9//3//f/9//3//f/9//3//f/9//3//f/9//3//f/9//3//f/9//39aa845tlbPOZRS/3//f/9//3//f/9//3//f/9//3//f/9//3//f/9//3//f/9//3//f/9//3//f/9//3//f/9//3//f/9//3//f/9//3//f/9//3//f/9//3//f/9//3//f/9//3//f/9//3//fwAA/3//f/9//3//f/9//3//f/9//3//f/9//3//f/9//3//f/9//3//f/9//3//f/9//3//f/9//3//f/9//3//f/9//3//f/9//3//f/9//3//f/9//3//f/9//3//f/9//3//f/9//3//f/9//3//f/9//3//f/9//3//f/9//3//f/9//3//f/9//3//f/9//3//f/9//3//f/9//3//f/9/e2/3Xv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BMAAAAZAAAAAAAAAAAAAAAYAAAAFsAAAAAAAAAAAAAAGEAAABcAAAAKQCqAAAAAAAAAAAAAACAPwAAAAAAAAAAAACAPwAAAAAAAAAAAAAAAAAAAAAAAAAAAAAAAAAAAAAAAAAAIgAAAAwAAAD/////RgAAABwAAAAQAAAARU1GKwJAAAAMAAAAAAAAAA4AAAAUAAAAAAAAABAAAAAUAAAA</SignatureImage>
          <SignatureComments/>
          <WindowsVersion>10.0</WindowsVersion>
          <OfficeVersion>16.0.16924/26</OfficeVersion>
          <ApplicationVersion>16.0.16924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2023-11-13T20:42:06Z</xd:SigningTime>
          <xd:SigningCertificate>
            <xd:Cert>
              <xd:CertDigest>
                <DigestMethod Algorithm="http://www.w3.org/2001/04/xmlenc#sha256"/>
                <DigestValue>hGYWCY4/VgofszTSpf2djpdNo1EgdX/Iaj+U6CMIcTc=</DigestValue>
              </xd:CertDigest>
              <xd:IssuerSerial>
                <X509IssuerName>CN=CA-CODE100 S.A., C=PY, O=CODE100 S.A., SERIALNUMBER=RUC 80080610-7</X509IssuerName>
                <X509SerialNumber>2051668811506217638435198320391392937516252804</X509SerialNumber>
              </xd:IssuerSerial>
            </xd:Cert>
          </xd:SigningCertificate>
          <xd:SignaturePolicyIdentifier>
            <xd:SignaturePolicyImplied/>
          </xd:SignaturePolicyIdentifier>
        </xd:SignedSignatureProperties>
      </xd:SignedProperties>
    </xd:QualifyingProperties>
  </Object>
  <Object Id="idValidSigLnImg">AQAAAGwAAAAAAAAAAAAAAH8BAAC/AAAAAAAAAAAAAAAkGAAAFgwAACBFTUYAAAEAAKIAAMsAAAAFAAAAAAAAAAAAAAAAAAAAgAcAADgEAAA1AQAArgAAAAAAAAAAAAAAAAAAAAi3BACwpwIACgAAABAAAAAAAAAAAAAAAEsAAAAQAAAAAAAAAAUAAAAeAAAAGAAAAAAAAAAAAAAAgAEAAMAAAAAnAAAAGAAAAAEAAAA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8PDwAAAAAAAlAAAADAAAAAEAAABMAAAAZAAAAAAAAAAAAAAAfwEAAL8AAAAAAAAAAAAAAIABAADAAAAAIQDwAAAAAAAAAAAAAACAPwAAAAAAAAAAAACAPwAAAAAAAAAAAAAAAAAAAAAAAAAAAAAAAAAAAAAAAAAAJQAAAAwAAAAAAACAKAAAAAwAAAABAAAAJwAAABgAAAABAAAAAAAAAPDw8A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BAAAGAAAAagEAABoAAAAVAQAABgAAAFY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UBAAAGAAAAawEAABsAAAAlAAAADAAAAAEAAABUAAAAiAAAABYBAAAGAAAAaQEAABoAAAABAAAAAMCAQY7jgEEWAQAABgAAAAoAAABMAAAAAAAAAAAAAAAAAAAA//////////9gAAAAMQAzAC8AMQAxAC8AMgAwADIAMwAJAAAACQAAAAYAAAAJAAAACQAAAAYAAAAJAAAACQAAAAkAAAAJAAAASwAAAEAAAAAwAAAABQAAACAAAAABAAAAAQAAABAAAAAAAAAAAAAAAIABAADAAAAAAAAAAAAAAACAAQAAw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CIAAAAAAAAASQAAACEA8AAAAAAAAAAAAAAAgD8AAAAAAAAAAAAAgD8AAAAAAAAAAAAAAAAAAAAAAAAAAAAAAAAAAAAAAAAAACUAAAAMAAAAAAAAgCgAAAAMAAAAAwAAACcAAAAYAAAAAwAAAAAAAAAAAAAAAAAAACUAAAAMAAAAAwAAAEwAAABkAAAAAAAAAAAAAAD//////////wAAAAAiAAAAgAEAAAAAAAAhAPAAAAAAAAAAAAAAAIA/AAAAAAAAAAAAAIA/AAAAAAAAAAAAAAAAAAAAAAAAAAAAAAAAAAAAAAAAAAAlAAAADAAAAAAAAIAoAAAADAAAAAMAAAAnAAAAGAAAAAMAAAAAAAAAAAAAAAAAAAAlAAAADAAAAAMAAABMAAAAZAAAAAAAAAAAAAAA//////////+AAQAAIgAAAAAAAABJAAAAIQDwAAAAAAAAAAAAAACAPwAAAAAAAAAAAACAPwAAAAAAAAAAAAAAAAAAAAAAAAAAAAAAAAAAAAAAAAAAJQAAAAwAAAAAAACAKAAAAAwAAAADAAAAJwAAABgAAAADAAAAAAAAAAAAAAAAAAAAJQAAAAwAAAADAAAATAAAAGQAAAAAAAAAawAAAH8BAABsAAAAAAAAAGsAAACAAQAAAgAAACEA8AAAAAAAAAAAAAAAgD8AAAAAAAAAAAAAgD8AAAAAAAAAAAAAAAAAAAAAAAAAAAAAAAAAAAAAAAAAACUAAAAMAAAAAAAAgCgAAAAMAAAAAwAAACcAAAAYAAAAAwAAAAAAAAD///8AAAAAACUAAAAMAAAAAwAAAEwAAABkAAAAAAAAACIAAAB/AQAAagAAAAAAAAAiAAAAgAEAAEkAAAAhAPAAAAAAAAAAAAAAAIA/AAAAAAAAAAAAAIA/AAAAAAAAAAAAAAAAAAAAAAAAAAAAAAAAAAAAAAAAAAAlAAAADAAAAAAAAIAoAAAADAAAAAMAAAAnAAAAGAAAAAMAAAAAAAAA////AAAAAAAlAAAADAAAAAMAAABMAAAAZAAAAA4AAABHAAAAJAAAAGoAAAAOAAAAR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8AAABHAAAAIwAAAGoAAAABAAAAAMCAQY7jgEEPAAAAawAAAAEAAABMAAAABAAAAA4AAABHAAAAJQAAAGsAAABQAAAAWAAAABUAAAAWAAAADAAAAAAAAAAlAAAADAAAAAIAAAAnAAAAGAAAAAQAAAAAAAAA////AAAAAAAlAAAADAAAAAQAAABMAAAAZAAAADoAAAAnAAAAcQEAAGoAAAA6AAAAJwAAADgBAABEAAAAIQDwAAAAAAAAAAAAAACAPwAAAAAAAAAAAACAPwAAAAAAAAAAAAAAAAAAAAAAAAAAAAAAAAAAAAAAAAAAJQAAAAwAAAAAAACAKAAAAAwAAAAEAAAAJwAAABgAAAAEAAAAAAAAAP///wAAAAAAJQAAAAwAAAAEAAAATAAAAGQAAAA6AAAAJwAAAHEBAABlAAAAOgAAACcAAAA4AQAAPwAAACEA8AAAAAAAAAAAAAAAgD8AAAAAAAAAAAAAgD8AAAAAAAAAAAAAAAAAAAAAAAAAAAAAAAAAAAAAAAAAACUAAAAMAAAAAAAAgCgAAAAMAAAABAAAACcAAAAYAAAABAAAAAAAAAD///8AAAAAACUAAAAMAAAABAAAAEwAAABkAAAAOgAAACcAAABxAQAAZQAAADoAAAAnAAAAOAEAAD8AAAAhAPAAAAAAAAAAAAAAAIA/AAAAAAAAAAAAAIA/AAAAAAAAAAAAAAAAAAAAAAAAAAAAAAAAAAAAAAAAAAAlAAAADAAAAAAAAIAoAAAADAAAAAQAAAAhAAAACAAAAGIAAAAMAAAAAQAAAEsAAAAQAAAAAAAAAAUAAAAhAAAACAAAAB4AAAAYAAAAAAAAAAAAAACAAQAAwAAAABwAAAAIAAAAIQAAAAgAAAAhAAAACAAAAHMAAAAMAAAAAAAAABwAAAAIAAAAJQAAAAwAAAAAAACAJQAAAAwAAAAHAACAJQAAAAwAAAAOAACAGQAAAAwAAAD///8AGAAAAAwAAAAAAAAAEgAAAAwAAAACAAAAEwAAAAwAAAABAAAAFAAAAAwAAAANAAAAFQAAAAwAAAABAAAAFgAAAAwAAAAAAAAADQAAABAAAAAAAAAAAAAAADoAAAAMAAAACgAAABsAAAAQAAAAAAAAAAAAAAAjAAAAIAAAAKmqKz8AAAAAAAAAAAOqLD8AAGhCAAAcQiQAAAAkAAAAqaorPwAAAAAAAAAAA6osPwAAaEIAABxCBAAAAHMAAAAMAAAAAAAAAA0AAAAQAAAAOgAAACcAAABSAAAAcAEAAAQAAAAUAAAACQAAAAAAAAAAAAAAvAIAAAAAAAAH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EYAAAAoAAAAHAAAAEdESUMCAAAAAAAAAAAAAABhAAAAXAAAAAAAAAAhAAAACAAAAGIAAAAMAAAAAQAAABUAAAAMAAAABAAAABUAAAAMAAAABAAAAFEAAABshQAAOgAAACcAAAB5AAAAYwAAAAAAAAAAAAAAAAAAAAAAAACGAAAAfwAAAFAAAAAoAAAAeAAAAPSEAAAAAAAAIADMAGAAAABbAAAAKAAAAIYAAAB/AAAAAQAQAAAAAAAAAAAAAAAAAAAAAAAAAAAAAAAAAP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nv/f/9//3//f/9//3//f/9//3//f/9//3//f/9//3//f/9//3//f/9//3//f/9//3//f/9//3//f/9//3//f/9//3//f/9//3//f/9//3//f/9//3//f/9//3//f/9//3//f/9//3//f/9//3//f/9//3//f/9//3//f/9//3//f/9//3//f/9//3//f/9//3//f/9//3//f/9//3//f/9//3//f/9//3//f/9//3//f/9//3//f/9//3//f/9//3//f/9//3//f/9//3//f/9//3//f/9//3//f/9//3//f/9//3//f/9//3//f/9//3//f/9//3//f/9//3//f/9/3nv/f75311roHPA9EUKUUv9//3//f/9//3//f/9//3//f/9//3//f/9//3//f/9//3//f/9//3//f/9//3//f/9//3//f/9//3//f/9//3//f/9//3//f/9//3//f/9//3//f/9//3//f/9//3//f/9//3//f/9//3//f/9//3//f/9//3//f/9//3//f/9//3//f/9//3//f/9//3//f/9//3//f/9//3//f/9//3//f/9//3//f/9//3//f/9//3//f/9//3//f/9//3//f/9//3//f/9//3//f/9//3//f/9//3//f/9//3//f/9//3//f/9//3//f/9//3//f/9//3//f/9//3/ee/de2Fpca/liW2t8b5VSCCH/f/9//3//f/9//3//f/9//3//f/9//3//f/9//3//f/9//3//f/9//3//f/9//3//f/9//3//f/9//3//f/9//3//f/9//3//f/9//3//f/9//3//f/9//3//f/9//3//f/9//3//f/9//3//f/9//3//f/9//3//f/9//3//f/9//3//f/9//3//f/9//3//f/9//3//f/9//3//f/9//3//f/9//3//f/9//3//f/9//3//f/9//3//f/9//3//f/9//3//f/9//3//f/9//3//f/9//3//f/9//3//f/9//3//f/9//3//f/9//3//f/9//3+cc3NOEEJ7b/9//3//f/9//39TSrVW/3//f/9//3//f/9//3//f/9//3//f/9//3//f/9//3//f/9//3//f/9//3//f/9//3//f/9//3//f/9//3//f/9//3//f/9//3//f/9//3//f/9//3//f/9//3//f/9//3//f/9//3//f/9//3//f/9//3//f/9//3//f/9//3//f/9//3//f/9//3//f/9//3//f/9//3//f/9//3//f/9//3//f/9//3//f/9//3//f/9//3//f/9//3//f/9//3//f/9//3//f/9//3//f/9//3//f/9//3//f/9//3//f/9//3//f/9//3//f/9//3+cc1JKzjm1Vt57/3//f/9//3//f997jjV8b/9//3//f/9//3//f/9//3//f/9//3//f/9//3//f/9//3//f/9//3//f/9//3//f/9//3//f/9//3//f/9//3//f/9//3//f/9//3//f/9//3//f/9//3//f/9//3//f/9//3//f/9//3//f/9//3//f/9//3//f/9//3//f/9//3//f/9//3//f/9//3//f/9//3//f/9//3//f/9//3//f/9//3//f/9//3//f/9//3//f/9//3//f/9//3//f/9//3//f/9//3//f/9//3//f/9//3//f/9//3//f/9//3//f/9//3//f/9/vXdzTq01MUY5Z/9//3//f/9//3//f/9//3+VUhFC33v/f/9//3//f/9//3//f/9//3//f/9//3//f/9//3//f/9//3//f/9//3//f/9//3//f/9//3//f/9//3//f/9//3//f/9//3//f/9//3//f/9//3//f/9//3//f/9//3//f/9//3//f/9//3//f/9//3//f/9//3//f/9//3//f/9//3//f/9//3//f/9//3//f/9//3//f/9//3//f/9//3//f/9//3//f/9//3//f/9//3//f/9//3//f/9//3//f/9//3//f/9//3//f/9//3//f/9//3//f/9//3//f/9//3//f957nHMxRs45Ukqcc/9//3//f/9//3//f/9//3//f/9/EUIyRv9//3//f/9//3//f/9//3//f/9//3//f/9//3//f/9//3//f/9//3//f/9//3//f/9//3//f/9//3//f/9//3//f/9//3//f/9//3//f/9//3//f/9//3//f/9//3//f/9//3//f/9//3//f/9//3//f/9//3//f/9//3//f/9//3//f/9//3//f/9//3//f/9//3//f/9//3//f/9//3//f/9//3//f/9//3//f/9//3//f/9//3//f/9//3//f/9//3//f/9//3//f/9//3//f/9//3//f/9//3//f/9//3//f5xzEEKtNdZavXfee/9//3//f/9//3//f/9//3//f/9//3+cc0spOmf/f/9//3//f/9//3//f/9//3//f/9//3//f/9//3//f/9//3//f/9//3//f/9//3//f/9//3//f/9//3//f/9//3//f/9//3//f/9//3//f/9//3//f/9//3//f/9//3//f/9//3//f/9//3//f/9//3//f/9//3//f/9//3//f/9//3//f/9//3//f/9//3//f/9//3//f/9//3//f/9//3//f/9//3//f/9//3//f/9//3//f/9//3//f/9//3//f/9//3//f/9//3//f/9//3//f/9//3//f/9//397b9ZazjnOOdZa3nv/f/9//3//f/9//3//f/9//3//f/9//3//f/9/U05tLf9//3//f/9//3//f/9//3//f/9//3//f/9//3//f/9//3//f/9//3//f/9//3//f/9//3//f/9//3//f/9//3//f/9//3//f/9//3//f/9//3//f/9//3//f/9//3//f/9//3//f/9//3//f/9//3//f/9//3//f/9//3//f/9//3//f/9//3//f/9//3//f/9//3//f/9//3//f/9//3//f/9//3//f/9//3//f/9//3//f/9//3//f/9//3//f/9//3//f/9//3//f/9//3//f/9//3//f1tvlVJTSq41c04YY/9//3//f/9//3//f/9//3//f/9//3//f/9//3//f/9//398b40xWmv/f/9//3//f/9//3//f/9//3//f/9//3//f/9//3//f/9//3//f/9//3//f/9//3//f/9//3//f/9//3//f/9//3//f/9//3//f/9//3//f/9//3//f/9//3//f/9//3//f/9//3//f/9//3//f/9//3//f/9//3//f/9//3//f/9//3//f/9//3//f/9//3//f/9//3//f/9//3//f/9//3//f/9//3//f/9//3//f/9//3//f/9//3//f/9//3//f/9//3//f/9//3//f/9//3+cc1NK7z1SSjlnfG/ee/9//3//f/9//3//f/9//3//f/9//3//f/9//3//f/9//3//f/9/UkqNMf9//3//f/9//3//f/9//3//f/9//3//f/9//3//f/9//3//f/9//3//f/9//3//f/9//3//f/9//3//f/9//3//f/9//3//f/9//3//f/9//3//f/9//3//f/9//3//f/9//3//f/9//3//f/9//3//f/9//3//f/9//3//f/9//3//f/9//3//f/9//3//f/9//3//f/9//3//f/9//3//f/9//3//f/9//3//f/9//3//f/9//3//f/9//3//f/9//3//f/9//3//f/9//3//fzJGMkY6Z/9//3//f/9//3//f/9//3//f/9//3//f/9//3//f/9//3//f/9//3//f/9//3+9d0spOmf/f997/3//f/9//3//f/9//3//f/9//3//f/9//3//f/9//3//f/9//3//f/9//3//f/9//3//f/9//3//f/9//3//f/9//3//f/9//3//f/9//3//f/9//3//f/9//3//f/9//3//f/9//3//f/9//3//f/9//3//f/9//3//f/9//3//f/9//3//f/9//3//f/9//3//f/9//3//f/9//3//f/9//3//f/9//3//f/9//3//f/9//3//f/9//3//f/9//3//f/9//3/fe3tvzzn4Xv9//3//f/9//3//f/9//3//f/9//3//f/9//3//f/9//3//f/9//3//f/9//3//f/9/tlbPOf9//3//f/9//3//f/9//3//f/9//3//f/9//3//f/9//3//f/9//3//f/9//3//f/9//3//f/9//3//f/9//3//f/9//3//f/9//3//f/9//3//f/9//3//f/9//3//f/9//3//f/9//3//f/9//3//f/9//3//f/9//3//f/9//3//f/9//3//f/9//3//f/9//3//f/9//3//f/9//3//f/9//3//f/9//3//f/9//3//f/9//3//f/9//3//f/9//3//f/9//3//f/9//39SSrZW/3//f/9//3//f/9//3//f/9//3//f/9//3//f/9//3//f/9//3//f/9//3//f/9//3//f885W2v/f/9//3//f/9//3//f/9//3//f/9//3//f/9//3//f/9//3//f/9//3//f/9//3//f/9//3//f/9//3//f/9//3//f/9//3//f/9//3//f/9//3//f/9//3//f/9//3//f/9//3//f/9//3//f/9//3//f/9//3//f/9//3//f/9//3//f/9//3//f/9//3//f/9//3//f/9//3//f/9//3//f/9//3//f/9//3//f/9//3//f/9//3//f/9//3//f/9//3//f/9//3//f/9/MkbOOf9//3//f/5//3//f/9//n//f/9//3//f/9//3//f/9//3//f/9//3//f/9//3//f/9/tVatNf9//3//f/9//3//f/9//3//f/9//3//f/9//3//f/9//3//f/9//3//f/9//3//f/9//3//f/9//3//f/9//3//f/9//3//f/9//3//f/9//3//f/9//3//f/9//3//f/9//3//f/9//3//f/9//3//f/9//3//f/9//3//f/9//3//f/9//3//f/9//3//f/9//3//f/9//3//f/9//3//f/9//3//f/9//3//f/9//3//f/9//3//f/9//3//f/9//3//f/9//3//f/9//3//f3NOay29d/9//3//f/9//3//f/9//3//f/9//3//f/9//3//f/9//3//f/9//3//f/9//3+9d+891lr/f/9//3//f/9//3//f/9//3//f/9//3//f/9//3//f/9//3//f/9//3//f/9//3//f/9//3//f/9//3//f/9//3//f/9//3//f/9//3//f/9//3//f/9//3//f/9//3//f/9//3//f/9//3//f/9//3//f/9//3//f/9//3//f/9//3//f/9//3//f/9//3//f/9//3//f/9//3//f/9//3//f/9//3//f/9//3//f/9//3//f/9//3//f/9//3//f/9//3//f/9//3//f/9//3/WWowx3nvee/9//3//f/9//3//f/9//3//f/9//3//f/9//3//f/9//3//f/9//3//f/9/OWdKKXtv/3//f/9//3//f/9//3//f/9//3//f/9//3//f/9//3//f/9//3//f/9//3//f/9//3//f/9//3//f/9//3//f/9//3//f/9//3//f/9//3//f/9//3//f/9//3//f/9//3//f/9//3//f/9//3//f/9//3//f/9/vXf/f/9//3//f/9//3//f/9//3//f/9//3//f/9//3//f/9//3//f/9//3//f/9//3//f/9//3//f/9//3//f/9//3//f/9//3//f/9//3//f/9//3//f/9/3nsIIZRS/3//f/9//3//f/9//3//f/9//3//f/9//3//f/9//3//f/9//3//f/9//3//f845Ukr/f/9//3//f/9//3//f/9//3//f/9//3//f/9//3//f/9//3//f/9//3//f/9//3//f/9//3//f/9//3//f/9//3//f/9//3//f/9//3//f/9//3//f/9//3//f/9//3//f/9//3//f/9//3//f/9//3//f/9/e2+MMUop/3//f/9//3//f/9//3//f/9//3//f/9//3//f/9//3//f/9//3//f/9//3//f/9//3//f/9//3//f/9//3//f/9//3//f/9//3//f/9//3//f/9//3//f/9/914IIf9//3//f/9//3//f/9//3//f/9//3//f/9//3//f/9//3//f/9//3//f/9/916tNf9//3//f/9//3//f/9//3//f/9//3//f/9//3//f/9//3//f/9//3//f/9//3//f/9//3//f/9//3//f/9//3//f/9//3//f/9//3//f/9//3//f/9//3//f/9//3//f/9//3//f/9//3//f/9//3//f/9//3+VUs85rjUKJf9//3//f/9//3//f/9//3//f/9//3//f/9//3//f/9//3//f/9//3//f/9//3//f/9//3//f/9//3//f/9//3//f/9//3//f/9//3//f/9//3//f/9//3//f/9/ay1rLf9//3//f/9//3//f/9//3//f/9//3//f/9//3//f/9//3//f/9//3//f+89EEL/f/9//3//f/9//3//f/9//3//f/9//3//f/9//3//f/9//3//f/9//3//f/9//3//f/9//3//f/9//3//f/9//3//f/9//3//f/9//3//f/9//3//f/9//3//f/9//3//f/9//3//f/9//3//f/9//3//f997dVK2Vo41t1b/f/9//3//f/9//3//f/9//3//f/9//3//f/9//3//f/9//3//f/9//3//f/9//3//f/9//3//f/9//3//f/9//3//f/9//3//f/9//3//f/9//3//f/9//3//f1prCCGUUv9//3//f/9//3//f/9//3//f/9//3//f/9//3//f/9//3//f/9/vXcpJfde/3//f/9//3//f/9//3//f/9//3//f/9//3//f/9//3//f/9//3//f/9//3//f/9//3//f/9//3//f/9//3//f/9//3//f/9//3//f/9//3//f/9//3//f/9//3//f/9//3//f/9//3//f/9//3//f/9/vnc6Z/9/rzVtMd97/3//f/9//3//f/9//3//f/9//3//f/9//3//f/9//3//f/9//3//f/9//3//f/9//3//f/9//3//f/9//3//f/9//3//f/9//3//f/9//3//f/9//3//f/9//3//fxhjSinWWv9//3//f/9//3//f/9//3//f/9//3//f/9//3//f/9/33//f641dE7/f/9//3//f/9//3//f/9//3//f/9//3//f/9//3//f/9//3//f/9//3//f/9//3//f/9//3//f/9//3//f/9//3//f/9//3//f/9//3//f/9//3//f/9//3//f/9//3//f/9//3//f/9//3//f/9//38YY/A9/3+2Vowx1lr/f/9//3//f/9//3//f/9//3//f/9//3//f/9//3//f/9//3//f/9//3//f/9//3//f/9//3//f/9//3//f/9//3//f/9//3//f/9//3//f/9//3//f/9//3//f/9//3//f601xhjee/9//3//f/9//3//f/9//3//f/9//3//f/9//3//f/9/e2+NMXxv/3//f/9//3//f/9//3//f/9//3//f/9//3//f/9//3//f/9//3//f/9//3//f/9//3//f/9//3//f/9//3//f/9//3//f/9//3//f/9//3//f/9//3//f/9//3//f/9//3//f/9//3//f/9//3//f5xzzjn/f/9/SymNMf9/33v/f/9//3//f/9//3//f/9//3//f/9//3//f/9//3//f/9//3//f/9//3//f/9//3//f/9//3//f/9//3//f/9//3//f/9//3//f/9//3//f/9//3//f/9//3//f/9//3/ee601rTX/f/9//3//f/9//3//f/9//3//f/9//3//f/9//3//fxBCzzn/f/9//3//f/9//3//f/9//3//f/9//3//f/9//3//f/9//3//f/9//3//f/9//3//f/9//3//f/9//3//f/9//3//f/9//3//f/9//3//f/9//3//f/9//3//f/9//3//f/9//3//f/9//3//f/9//3/OOXtv/39ba641tlb/f/9//3//f/9//3//f/9//3//f/9//3//f/9//3//f/9//3//f/9//3//f/9//3//f/9//3//f/9//3//f/9//3//f/9//3//f/9//3//f/9//3//f/9//3//f/9//3//f/9//397b0opMUb/f/9//3//f/9//3//f/9//3//f/9//3//f/9/nXcqKbZa/3//f/9//3//f/9//3//f/9//3//f/9//3//f/9//3//f/9//3//f/9//3//f/9//3//f/9//3//f/9//3//f/9//3//f/9//3//f/9//3//f/9//3//f/9//3//f/9//3//f/9//3//f/9//3//fxhj1lr/f/9/lVKtNXxv/3//f/9//3//f/9//3//f/9//3//f/9//3//f/9//3//f/9//3//f/9//3//f/9//3//f/9//3//f/9//3//f/9//3//f/9//3//f/9//3//f/9//3//f/9//3//f/9//3//f/9//3/3Xiklc07/f/9//3//f/9//3//f/9//3//f/9//3//fzJGzzn/f/9//3//f/9//3//f/9//3//f/9//3//f/9//3//f/9//3//f/9//3//f/9//3//f/9//3//f/9//3//f/9//3//f/9//3//f/9//3//f/9//3//f/9//3//f/9//3//f/9//3//f/9//3//f/9/3XvvPf9//3+dc641MUb/f/9//3//f/9//3//f/9//3//f/9//3//f/9//3//f/9//3//f/9//3//f/9//3//f/9//3//f/9//3//f/9//3//f/9//3//f/9//3//f/9//3//f/9//3//f/9//3//f/9//3//f/9//39aawghlFLee957/3//f/9//3//f/9//3//f/9//3/OORhj/3//f/9//3//f/9//3//f/9//3//f/9//3//f/9//3//f/9//3//f/9//3//f/9//3//f/9//3//f/9//3//f/9//3//f/9//3//f/9//3//f/9//3//f/9//3//f/9//3//f/9//3//f/9//3//f/henXf/f99/MUaMMf9//3//f/9//3//f/9//3//f/9//3//f/9//3//f/9//3//f/9//3//f/9//3//f/9//3//f/9//3//f/9//3//f/9//3//f/9//3//f/9//3//f/9//3//f/9//3//f/9//3//f/9//3//f/9//39zTikl917/f/9//3//f/9//3//f/9//3//f/deay3/f/9//3//f/9//3//f/9//3//f/9//3//f/9//3//f/9//3//f/9//3//f/9//3//f/9//3//f/9//3//f/9//3//f/9//3//f/9//3//f/9//3//f/9//3//f/9//3//f/9//3//f/9//3//f/9//3+dd/9/33//f601MUb/f/9/3nv/f/9//3//f/9//3//f/9//3//f/9//3//f/9//3//f/9//3//f/9//3//f/9//3//f/9//3//f/9//3//f/9//3//f/9//3//f/9//3//f/9//3//f/9//3//f/9//3//f/9//3//f957/38xRggh917/f/9//3//f/9//3//f/9//38pJVJK/3//f/9//3//f/9//3//f/9//3//f/9//3//f/9//3//f/9//3//f/9//3//f/9//3//f/9//3//f/9//3//f/9//3//f/9//3//f/9//3//f/9//3//f/9//3//f/9//3//f/9//3//f/9//3//f997/3//f/9/lVJsLfde3nv/f957/3//f/9//3//f/9//3//f/9//3//f/9//3//f/9//3//f/9//3//f/9//3//f/9//3//f/9//3//f/9//3//f/9//3//f/9//3//f/9//3//f/9//3//f/9//3//f/9//3//f/9//3//f/9//3+tNSkle2//f/9//3//f/9//3//fzlnzjlaa/9//3//f/9//3//f/9//3//f/9//3//f/9//3//f/9//3//f/9//3//f/9//3//f/9//3//f/9//3//f/9//3//f/9//3//f/9//3//f/9//3//f/9//3//f/9//3//f/9//3//f/9//3//f/9//3//f/9//3/ee2stay3/f/9//3//f/9//3//f/9//3//f/9//3//f/9//3//f/9//3//f/9//3//f/9//3//f/9//3//f/9//3//f/9//3//f/9//3//f/9//3//f/9//3//f/9//3//f/9//3//f/9//3//f/9//3//f/9//3//f/9//3/vPYwx/3//f957/3//f/9//3+1Vikl3nv/f/9//3//f/9//3//f/9//3//f/9//3//f/9//3//f/9//3//f/9//3//f/9//3//f/9//3//f/9//3//f/9//3//f/9//3//f/9//3//f/9//3//f/9//3//f/9//3//f/9//3//f/9//3//f/9//3//f/9/lFKuNXtv/3/ee/9//3//f/9//3//f/9//3//f/9//3//f/9//3//f/9//3//f/9//3//f/9//3//f/9//3//f/9//3//f/9//3//f/9//3//f/9//3//f/9//3//f/9//3//f/9//3//f/9//3//f/9//3//f/9//3//f/9/vXdrLVJK3nv/f/9//3//f/9/ay2UUv9//3//f/9//3//f/9//3//f/9//3//f/9//3//f/9//3//f/9//3//f/9//3//f/9//3//f/9//3//f/9//3//f/9//3//f/9//3//f/9//3//f/9//3//f/9//3//f/9//3//f/9//3//f/9//3//f/9//3//f4wxzzn/f/9//3//f/9//3//f/9//3//f/9//3//f/9//3//f/9//3//f/9//3//f/9//3//f/9//3//f/9//3//f/9//3//f/9//3//f/9//3//f/9//3//f/9//3//f/9//3//f/9//3//f/9//3//f/9//3//f/9//3//f/9/GGMpJfde/3//f997/39SSs4533v/f/9//3//f/9//3//f/9//3//f/9//3//f/9//3//f/9//3//f/9//3//f/9//3//f/9//3//f/9//3//f/9//3//f/9//3//f/9//3//f/9//3//f/9//3//f/9//3//f/9//3//f/9//3//f/9//3//f/9/1lpsLfhe/3//f/9//3//f/9//3//f/9//3//f/9//3//f/9//3//f/9//3//f/9//3//f/9//3//f/9//3//f/9//3//f/9//3//f/9//3//f/9//3//f/9//3//f/9//3//f/9//3//f/9//3//f/9//3//f/9//3//f/9//3//f/9/lFJKKRhj/3//f997rTVTTv9//3//f/9//3//f/9//3//f/9//3//f3tvlFKUUntv/3//f/9//3//f/9//3//f/9//3//f/9//3//f/9//3//f/9//3//f/9//3//f/9//3//f/9//3//f/9//3//f/9//3//f/9//3//f/9//3//f/9//3/ee845zzn/f/9//3//f/9//3//f/9//3//f/9//3//f/9//3//f/9//3//f/9//3//f/9//3//f/9//3//f/9//3//f/9//3//f/9//3//f/9//3//f/9//3//f/9//3//f/9//3//f/9//3//f/9//3//f/9//3//f/9//3//f/9//3//f7137z2mFN97/3+cc+gcfG/ff/9//3//f/9//3//f/9//3//f/9/1lrGGIwxSikIIf9//3//f/9//3//f/9//3//f/9//3//f/9//3//f/9//3//f/9//3//f/9//3//f/9//3//f/9//3//f/9//3//f/9//3//f/9//3//f/9//3//f/9/+GKNMdZa/3//f/9//3//f/9//3//f/9//3//f/9//3//f/9//3//f/9//3//f/9//3//f/9//3//f/9//3//f/9//3//f/9//3//f/9//3//f/9//3//f/9//3//f/9//3//f/9//3//f/9//3//f/9//3//f/9//3//f/9//3//f/9//3//f5xzjDFrLf9/MkauOf9//3//f/9//3//f/9//3//f/9//3/vPUop9169d5xzSimUUv9//3//f/9//3//f/9//3//f/9//3//f/9//3//f/9//3//f/9//3//f/9//3//f/9//3//f/9//3//f/9//3//f/9//3//f/9//3//f/9//3//f641rTXfe/9//3//f/9//3//f/9//3//f/9//3//f/9//3//f/9//3//f/9//3//f/9//3//f/9//3//f/9//3//f/9//3//f/9//3//f/9//3//f/9//3//f/9//3//f/9//3//f/9//3//f/9//3//f/9//3//f/9//3//f/9//3//f/9//3//f713Sy0yRmwtnHP/f/9//3//f/9//3//f957/3+cc601jDG9d/9//3//f845jDH/f/9//3//f/9//3//f/9//3//f/9//3//f/9//3//f/9//3//f/9//3//f/9//3//f/9//3//f/9//3//f/9//3//f/9//3//f/9//3//f/9/+F6tNbZW/3//f/9//3//f/9//3//f/9//3//f/9//3//f/9//3//f/9//3//f/9//3//f/9//3//f/9//3//f/9//3//f/9//3//f/9//3//f/9//3//f/9//3//f/9//3//f/9//3//f/9//3//f/9//3//f/9//3//f/9//3//f/9//3//f/9//3//f1NKCSVLKd57/3//f/9//3//f/9//3//f/9/jDGMMb133nv/f/9//39zTucc/3//f/9//3//f/9//3//f/9//3//f/9//3//f/9//3//f/9//3//f/9//3//f/9//3//f/9//3//f/9//3//f/9//3//f/9//3//f/9//3//f5RSSynfe/9//3//f/9//3//f/9//3//f/9//3//f/9//3//f/9//3//f/9//3//f/9//3//f/9//3//f/9//3//f/9//3//f/9//3//f/9//3//f/9//3//f/9//3//f/9//3//f/9//3//f/9//3//f/9//3//f/9//3//f/9//3//f/9//3//f/9//3//fyolKSX/f/9//3//f/9//3//f/9//38xRkopnHP/f/9//n//f/9/OWemGP9//3//f/9//3//f/9//3//f/9//3//f/9//3//f/9//3//f/9//3//f/9//3//f/9//3//f/9//3//f/9//3//f/9//3//f/9//3//f/9//39KKZRS/3//f/9//3//f/9//3//f/9//3//f/9//3//f/9//3//f/9//3//f/9//3//f/9//3//f/9//3//f/9//3//f/9//3//f/9//3//f/9//3//f/9//3//f/9//3//f/9//3//f/9//3//f/9//3//f/9//3//f/9//3//f/9//3//f/9//3//f/9/OmtLKWwt+GL/f/9//3//f/9//3//f7VWay05Z/9//3//f/9//3//f1prCCHfe/9//3//f/9//3//f/9//3//f/9//3//f/9//3//f/9//3//f/9//3//f/9//3//f/9//3//f/9//3//f/9//3//f/9//3//f/9//3//f845rTX/f/9//3//f/9//3//f/9//3//f/9//3//f/9//3//f/9//3//f/9//3//f/9//3//f/9//3//f/9//3//f/9//3//f/9//3//f/9//3//f/9//3//f/9//3//f/9//3//f/9//3//f/9//3//f/9//3//f/9//3//f/9//3//f/9//3//f/9//3//f/A9UkrWWqYYfG//f/9//3//f/9/nHPOOZRS/3//f/9//3/+f/9//3+9dyolvnf/f/9//3//f/9//3//f/9//3//f/9//3//f/9//3//f/9//3//f/9//3//f/9//3//f/9//3//f/9//3//f/9//3//f/9//3//f/9/vXfvPTFG/3//f/9//3//f/9//3//f/9//3//f/9//3//f/9//3//f/9//3//f/9//3//f/9//3//f/9//3//f/9//3//f/9//3//f/9//3//f/9//3//f/9//3//f/9//3//f/9//3//f/9//3//f/9//3//f/9//3//f/9//3//f/9//3//f/9//3//f/9//3+NMRlj33tsMRBC/3//f/9//3//fxBCKSW9d/9//3//f/9//3//f/9//39KKd97c06tNVJK/3//f/9//3//f/9//3//f/9//3//f/9//3//f/9//3//f/9//3//f/9//3//f/9//3//f/9//3//f/9//3//f/9//3//fxhjjDEYY/9//3//f/9//3//f/9//3//f/9//3//f/9//3//f/9//3//f/9//3//f/9//3//f/9//3//f/9//3//f/9//3//f/9//3//f/9//3//f/9//3//f/9//3//f/9//3//f/9//3//f/9//3//f/9//3//f/9//3//f/9//3//f/9//3//f/9//3//fzlnCSH/f/9//38pJdZa/3//f/9/MUaMMd57/3/ee/9//3//f/5//3//f/9/Sy2uOWstc05KKRBC/3//f/9//3//f/9//3//f/9//3//f/9//3//f/9//3//f/9//3//f/9//3//f/9//3//f/9//3//f/9//3//f/9//39rLUop/3//f/9//3//f/9//3//f/9//3//f/9//3//f/9//3//f/9//3//f/9//3//f/9//3//f/9//3//f/9//3//f/9//3//f/9//3//f/9//3//f/9//3//f/9//3//f/9//3//f/9//3//f/9//3+9d957/3//f/9//3//f/9//3//f/9//3//f/9//3/vPfA9/3//f/9/U0pKKb13/3//fxFGzjn/f/9//3//f/9//3//f/9//3//fyopay3ee/9/zjnnHP9//3//f/9//3//f/9//3//f/9//3//f/9//3//f/9//3//f/9//3//f/9//3//f/9//3//f/9//3//f/9//3//f9dajDFba/9//3//f/9//3//f/9//3//f/9//3//f/9//3//f/9//3//f/9//3//f/9//3//f/9//3//f/9//3//f/9//3//f/9//3//f/9//3//f/9//3//f/9//3//f/9//3//f/9//3//f/9//3//f/9/e2/vPYwxe2//f/9//3//f/9//3//f/9//3/eezlnSim9d/9//3//f5xzKSXWWv9/EULHGP9//3//f/9//3//f/9//3//f/9/MkrGGHxz/3//f713CCG1Vv9//3//f/9//3//f/9//3//f/9//3//f/9//3//f/9//3//f/9//3//f/9//3//f/9//3//f/9//3/ff/9//3/POY01/3//f/9//3//f/9//3//f/9//3//f/9//3//f/9//3//f/9//3//f/9//3//f/9//3//f/9//3//f/9//3//f/9//3//f/9//3//f/9//3//f/9//3//f/9//3//f/9//3//f/9//3//f/9//3//f/9/tVatNSkl3nv/f/9//3//f/9//3//f/9//39zTq01vXf/f/9/vXf/f3NOKiXee601GGP/f/9//3//f/9//3//f/9//39aa0opCCH/f/9//3//f7VWEEL/f/9/3nvee957/3//f/9//3//f/9//3//f/9//3//f/9//3//f/9//3//f/9//3//f/9//3//f/9//3//f/9/bC3wQf9//3//f/9//3//f/9//3//f/9//3//f/9//3//f/9//3//f/9//3//f/9//3//f/9//3//f/9//3//f/9//3//f/9//3//f/9//3//f/9//3//f/9//3//f/9//3//f/9//3//f/9//3//f/9//3//f/9/vXdrLUopvXf/f/9//3//f/9//3//f/9/zjkQQv9//3//f/9//3//f2wxjTGuNb57/3//f/9//3//f/9//3//f/9/ay2NMSkl/3//f/9//38YY0op/3/OOWstSimtNf9//3//f/9//3//f/9//3//f/9//3//f/9//3//f/9//3//f/9//3//f/9//3//f/9/33tTTuccvXffe/9//3//f/9//3//f/9//3//f/9//3//f/9//3//f/9//3//f/9//3//f/9//3//f/9//3//f/9//3//f/9//3//f/9//3//f/9//3//f/9//3//f/9//3//f/9//3//f/9//3//f/9//3//f/9//3//f/9/vXetNa01/3//f/9//3//f/9//397b0op/3//f/9//3//f/9//39zTkspjTX/f/9//3//f/9//3//f/9//386a2wtMkZsLf9//3//f/9/GGOtNXNOrTWUUhhjrTXvPf9//3//f/9//3//f/9//3//f/9//3//f/9//3//f/9//3//f/9//3//f/9//3//f/9/zznwPf9//3//f/9//3//f/9//3//f/9//3//f/9//3//f/9//3//f/9//3//f/9//3//f/9//3//f/9//3//f/9//3//f/9//3//f/9//3//f/9//3//f/9//3//f/9//3//f/9//3//f/9//3//f/9//3//f/9//3//f957/3/OOTFG/3//f/9//3//f/9/ay1SSv9//3//f/9//3//f/9/11oJIc85/3//f/9//3//f/9//3//f/9/U0quNXRO7z3/f/9//3//f5xzSimMMb13/3//fxhjSil7b1JKSikIIa01e2//f/9//3//f/9//3//f/9//3//f/9//3//f/9//3//f/9//3+dc641OWf/f/9//3//f/9//3//f/9//3//f/9//3//f/9//3//f/9//3//f/9//3//f/9//3//f/9//3//f/9//3//f/9//3//f/9//3//f/9//3//f/9//3//f/9//3//f/9//3//f/9//3//f/9//3//f/9//3//f/9//3//f/9/GGNKKf9//3//f/9//3+cc601917/f/9//3//f/9//3//f885rjVLKb53/3//f/9//3//f/9//3//f885WmvvPVJK/3//f/9//38YYykle2//f/9//3++d40xzjnvPTFG914xRq01nHP/f99//3//f/9//3//f/9//3//f/9//3//f/9//3//f/9/8UFrLd57/3//f/9//3//f/9//3//f/9//3//f/9//3//f/9//3//f/9//3//f/9//3//f/9//3//f/9//3//f/9//3//f/9//3//f/9//3//f/9//3//f/9//3//f/9//3//f/9//3//f/9//3//f/9//3//f/9//3//f/9//3//f/9/MUYpJb133nv/f/9/OWcIIb13/3//f/9//3//f/9/3nuNMRhjay05Z99//3//f/9//3//f/9//3/wPf9/zzmUUv9//3//f/9/MUZrLf9//3//f997/38yRkopGGP/f/9//3/OOc89914ySntv33v/f/9//3//f/9//3//f/9//3//f/9//39ba0wtMUb/f/9//3//f/9//3//f/9//3//f/9//3//f/9//3//f/9//3//f/9//3//f/9//3//f/9//3//f/9//3//f/9//3//f/9//3//f/9//3//f/9//3//f/9//3//f/9//3//f/9//3//f/9//3//f/9//3//f/9//3//f/9//3//f3tvjDGUUv9//3//f1JKKSX/f/9//3//f/9//3//fzFGbC3/f3ROKSX/f/9//3//f/9//3//f51zU0r/f641917/f/9//3//fzFGEEL/f/9//3//f/9/jTHnHP9//3//f/9/3ntLKc85rTXPOf9//3//f/9//3//f/9//3//f/9//3//f/9/tlZLKZ1z/3//f/9//3//f/9//3//f/9//3//f/9//3//f/9//3//f/9//3//f/9//3//f/9//3//f/9//3//f/9//3//f/9//3//f/9//3//f/9//3//f/9//3//f/9//3//f/9//3//f/9//3//f/9//3//f/9//3//f/9//3//f/9//3//fxhjSimUUv9//38pJZxz/3//f/9//3//f/9/3nspJZRS/3++d0sptVb/f/9//3//f/9//3+ONTNKWmuNMXtv/3/ee/9/GGMQQpRS/3//f/9//3+dc0spSin/f/9//3//f/9/zzkRQv9/zznwQf9//3//f/9//3//f/9//3//f/9//3//f/A90Dnee/9//3//f/9//3/ee/9//3//f/9//3//f/9//3//f/9//3//f/9//3//f/9//3//f/9//3//f/9//3//f/9//3//f/9//3//f/9//3//f/9//3//f/9//3//f/9//3//f/9//3//f/9//3//f/9//3//f/9//3//f/9//3//f/9//3//f+89ay3ee5xzay3/f/9//3//f/9//3//fzlnzjlba/9//3/wPc85/3//f/9//3//f997MkbYWjJKjDH/f/9//3//fzFGrTV7b/9//3//f/9/OmvwPc45/3//f/9//3//f+89dE7/f3tv6CD/f/9//3//f/9//3//f/9//3//f/9//3+NMc85/3//f/9//3//f713vXf/f/9//3//f/9//3//f/9//3//f/9//3//f/9//3//f/9//3//f/9//3//f/9//3//f/9//3//f/9//3//f/9//3//f/9//3//f/9//3//f/9//3//f/9//3//f/9//3//f/9//3//f/9//3//f/9//3//f/9//3/eeykl7z33Xq01/3//f/9//3//f/9/vXfVWowxvXf/f/9/+F5sLf9//3//f/9//3/ee/E9t1quNVpr/3//f/9//3+tNc45/3//f/5//3//f5VWEUJSSv9//3//f/9//3/vPdZa/3//fxBC11r/f/9//3//f957/3//f/9/3nv/f+89KiX/f/9//3//f/9/e29rLecc/3/ee/9//3//f/9//3//f/9//3//f/9//3//f/9//3//f/9//3//f/9//3//f/9//3//f/9//3//f/9//3//f/9//3//f/9//3//f/9//3//f/9//3//f/9//3//f/9//3//f/9//3//f/9//3//f/9//3//f/9//3/3Xgolzzl0Tv9//3//f/9//3//f/9/U0oKIf9//3//f/9/ay2cc/9//3//f/9/3nsxRhBCEEL/f/9//3//f/9/Wms5Z/9//3//f/9//3/OOe89e2//f/9//3//f957EEI5Z/9//3+9d0op3nt8c885KiUJIeggSyn4Yv9/vXdLKVJK/3//f/9//3//f/9/1lpaa/9//3//f/9//3//f/9//3//f/9//3//f/9//3//f/9//3//f/9//3//f/9//3//f/9//3//f/9//3//f/9//3//f/9//3//f/9//3//f/9//3//f/9//3//f/9//3//f/9//3//f/9//3//f/9//3//f/9//3//f/9//3+ONQkhW2v/f/9//3//f/9//3//f20tfG//f/9//3//f3NOay3/f/9//3//f713zjkQQr13/3//f/9//3//f/9//3//f/9//3//f/9/zjlSSv9//3//f/9//3+9d3NO/3//f/9//39SSs85SikySjlnvXdba1NKKinwPbVWzzkYY/9//3//f/9//3//f/9//3//f/9//3//f/9//3//f/9//3//f/9//3//f/9//3//f/9//3//f/9//3//f/9//3//f/9//3//f/9//3//f/9//3//f/9//3//f/9//3//f/9//3//f/9//3//f/9//3//f/9//3//f/9//3//f/9//3//f/9//3//f/9/dFIKIbZW/3//f/9//3//f/9/+WKNMf9//3//f/9/3ntaa0opvXf/f/9//3//fxhje2//f/9//3//f/9//3//f/9//3//f/9//3/ee957/3//f/9//3//f/9//3//f/9//3//f/9/vXetNfde33//f/9//3//f1trCSVKKa41e2//f/9//3//f/9//3//f/9//3//f/9//3//f/9//3//f/9//3//f/9//3//f/9//3//f/9//3//f/9//3//f/9//3//f/9//3//f/9//3//f/9//3//f/9//3//f/9//3//f/9//3//f/9//3//f/9//3//f/9//3//f/9//3//f/9//3//f/9//3//f0wpbTGNMd9//3//f/9//3//fyspM0b/f/9//3//f/9/nHOMMRhj/3//f/9//3//f/9//3//f/9//3//f/9//3//f/9//3//f/9//3//f/9//3//f/9//3//f/9//3//f/9//3//f/9/e2//f/9//3//f/9//3//f/9/6BwpJbVW/3//f/9//3//f/9//3//f/9//3//f/9//3//f/9//3//f/9//3//f/9//3//f/9//3//f/9//3//f/9//3//f/9//3//f/9//3//f/9//3//f/9//3//f/9//3//f/9//3//f/9//3//f/9//3//f/9//3//f/9//3//f/9//3//f/9//3//f/9//39MLZZWbC22Vv9//3//f/9//39tMXRO/3//f/9//3//f713ay2UUv9//3//f/9//3//f/9//3//f/9//3//f/9//3//f/9//3//f/9//3//f/9//3//f/9//3//f/9//3//f/9//3//f/9//3//f/9//3//f/9//3/XWmwtlFIpJVpr/3//f/9//3//f/9//3//f/9//3//f/9//3//f/9//3//f/9//3//f/9//3//f/9//3//f/9//3//f/9//3//f/9//3//f/9//3//f/9//3//f/9//3//f/9//3//f/9//3//f/9//3//f/9//3//f/9//3//f/9//3//f/9//3//f/9//3//f3tvbC18bzprCSF7b957/3//f757U0qVVv9//3//f/9//3//f+89zjn/f/9//3//f/9//3//f/9//3//f/9//3//f/9//3//f/9//3//f/9//3//f/9//3//f/9//3//f/9//3//f/9//3//f/9//3//f/9//3//f/9/jTHOOd97lFKtNZxz/3//f/9//3//f/9//3//f/9//3//f/9//3//f/9//3//f/9//3//f/9//3//f/9//3//f/9//3//f/9//3//f/9//3//f/9//3//f/9//3//f/9//3//f/9//3//f/9//3//f/9//3//f/9//3//f/9//3//f/9//3//f/9//3//f/9//385Z2st/3+9dzFGtVb/f/9//3+dc4wxWmv/f/9//3//f/9//397b4wx/3//f/9//3//f/9//3//f/9//3//f/9//3//f/9//3//f/9//3//f/9//3//f/9//3//f/9//3//f/9//3//f/9//3//f/9//3//f/9//3//f4sxzjn/f/9/jTGuNf9//3//f/9//3//f/9//3//f/9//3//f/9//3//f/9//3//f/9//3//f/9//3//f/9//3//f/9//3//f/9//3//f/9//3//f/9//3//f/9//3//f/9//3//f/9//3//f/9//3//f/9//3//f/9//3//f/9//3//f/9//3//f/9//3//f/9/zjlSSv9//3/vPYwx/3//f/9/1lqEEP9//3//f/9//3//f/9//38pJf9//3//f/9//3//f/9//3//f/9//3//f/9//3//f/9//3//f/9//3//f/9//3//f/9//3//f/9//3//f/9//3//f/9//3//f/9//3//f/9/OWdrLbVWvXfff957rjW1Vv9//3//f/9//3//f/9//3//f/9//3//f/9//3//f/9//3//f/9//3//f/9//3//f/9//3//f/9//3//f/9//3//f/9//3//f/9//3//f/9//3//f/9//3//f/9//3//f/9//3//f/9//3//f/9//3//f/9//3//f/9//3//f/9//3//fykl917/f/9//39rLVJK33v/fzJKbC3/f/9//3//f/9//3//f/9/rTV7b/9//3//f/9//3//f/9//3//f/9//3//f/9//3//f/9//3//f/9//3//f/9//3//f/9//3//f/9//3//f/9//3//f/9//3//f/9//3//f+89KSW9d/9//3//fzlnKiV7b/9//3//f/9//3//f/9//3//f/9//3//f/9//3//f/9//3//f/9//3//f/9//3//f/9//3//f/9//3//f/9//3//f/9//3//f/9//3//f/9//3//f/9//3//f/9//3//f/9//3//f/9//3//f/9//3//f/9//3//f/9//3//f/9/915KKf9//3//f/9/lFIpJd97/3/PORhj/3//f/9//3//f/9//3//fzFGc07/f/9//3//f/9//3//f/9//3//f/9//3//f/9//3//f/9//3//f/9//3//f/9//3//f/9//3//f/9//3//f/9//3//f/9//3//f957/38pJe89/3//f/9//3//fzFGrjXff/9//3//f/9//3//f/9//3//f/9//3//f/9//3//f/9//3//f/9//3//f/9//3//f/9//3//f/9//3//f/9//3//f/9//3//f/9//3//f/9//3//f/9//3//f/9//3//f/9//3//f/9//3//f/9//3//f/9//3//f/9//3//f3NOrTX/f/9//3//f5xzSil7b/9/Sym9d/9//3//f/9//3//f/9//39SSlJK/3//f/9//3//f/9//3//f/9//3//f/9//3//f/9//3//f/9//3//f/9//3//f/9//3//f/9//3//f/9//3//f/9//3//f/9//3//fzlnzjk5Z/9//3//f/9//3/4Ys85nXP/f/9//3//f/9//3//f/9//3//f/9//3//f/9//3//f/9//3//f/9//3//f/9//3//f/9//3//f/9//3//f/9//3//f/9//3//f/9//3//f/9//3//f/9//3//f/9//3//f/9//3//f/9//3//f/9//3//f/9//3//f/9//3/vPa01/3//f/9/3nv/fzFGrjX4Xq41vXf/f/9//3//f/9//3//f/9/c05SSv9//3//f/9//3//f/9//3//f/9//3//f/9//3//f/9//3//f/9//3//f/9//3//f/9//3//f/9//3//f/9//3//f/9//3//f/9//38YY601vXf/f/9//3//f/9//3+UUmste2//f/9//3//f/9//3//f/9//3//f/9//3//f/9//3//f/9//3//f/9//3//f/9//3//f/9//3//f/9//3//f/9//3//f/9//3//f/9//3//f/9//3//f/9//3//f/9//3//f/9//3//f/9//3//f/9//3//f/9//3//f/9/rTW1Vv9//3//f/9//3/ee0opzznwPf9//3//f/9//3//f/9//3//f3NOc07/f/9//3//f/9//3//f/9//3//f/9//3//f/9//3//f/9//3//f/9//3//f/9//3//f/9//3//f/9//3//f/9//3//f/9//3//f/9/zjmtNf9//3//f/9//3//f/9/3nsQQnNO/3//f/9//3//f/9//3//f/9//3//f/9//3//f/9//3//f/9//3//f/9//3//f/9//3//f/9//3//f/9//3//f/9//3//f/9//3//f/9//3//f/9//3//f/9//3//f/9//3//f/9//3//f/9//3//f/9//3//f/9//3//fwgh/3//f/9//3/ee/9//3/OOc85rTX/f/9//3//f/9//3//f/9//39zTpRS/3//f/9//3//f/9//3//f/9//3//f/9//3//f/9//3//f/9//3//f/9//3//f/9//3//f/9//3//f/9//3//f/9//3//f/9//3//f+cc7z3/f/9//3//f/9//3//f957lFKtNf9//3//f/9//3//f/9//3//f/9//3//f/9//3//f/9//3//f/9//3//f/9//3//f/9//3//f/9//3//f/9//3//f/9//3//f/9//3//f/9//3//f/9//3//f/9//3//f/9//3//f/9//3//f/9//3//f/9//3//f/9/GGNrLf9//3//f/9//3//f/9/MkaNMa41/3//f/9//3//f/9//3//f/9/Ukq1Vv9//3//f/9//3//f/9//3//f/9//3//f/9//3//f/9//3//f/9//3//f/9//3//f/9//3//f/9//3//f/9//3//f/9//3//f/9/GGOMMZRS/3//f/9//3//f/9//3//f/9/ay3ee/9//3//f/9//3//f/9//3//f/9//3//f/9//3//f/9//3//f/9//3//f/9//3//f/9//3//f/9//3//f/9//3//f/9//3//f/9//3//f/9//3//f/9//3//f/9//3//f/9//3//f/9//3//f/9//3//f/9//3//f8YYtVbee/9//3//f/9//3//f957SilsLf9//3//f/9//3//f/9//3//fxBCOWf/f/9//3//f/9//3//f/9//3//f/9//3//f/9//3//f/9//3//f/9//3//f/9//3//f/9//3//f/9//3//f/9//3//f/9//3//fzFGrTXee/9//3//f/9//3//f/9//3//f1JKUkr/f/9//3//f/9//3//f/9//3//f/9//3//f/9//3//f/9//3//f/9//3//f/9//3//f/9//3//f/9//3//f/9//3//f/9//3//f/9//3//f/9//3//f/9//3//f/9//3//f/9//3//f/9//3//f/9//3//f/9/nHOtNTln/3//f/9//3//f/9//3//f2wtjTH/f/9//3//f/9//3//f/9//3+MMf9//3//f/9//3//f/9//3//f/9//3//f/9//3//f/9//3//f/9//3//f/9//3//f/9//3//f/9//3//f/9//3//f/9//3//f/9//3/vPc45/3//f/9//3//f/9//3//f/9//38YY845/3//f/9//3//f/9//3//f/9//3//f/9//3//f/9//3//f/9//3//f/9//3//f/9//3//f/9//3//f/9//3//f/9//3//f/9//3//f/9//3//f/9//3//f/9//3//f/9//3//f/9//3//f/9//3//f/9//3//f1prrTV7b/9//3//f/9//3//f/9//3+MMUop/3//f957/3//f/9//3//f1przjn/f/9//3//f/9//3//f/9//3//f/9//3//f/9//3//f/9//3//f/9//3//f/9//3//f/9//3//f/9//3//f/9//3//f/9//3//f957zjnvPf9//3//f/9//3//f/9//3//f/9/e29rLb13/3//f/9//3//f/9//3//f/9//3//f/9//3//f/9//3//f/9//3//f/9//3//f/9//3//f/9//3//f/9//3//f/9//3//f/9//3//f/9//3//f/9//3//f/9//3//f/9//3//f/9//3//f/9//3//f/9//3/3Xq01nHP/f/9//3//f/9//3//f/9/EEIpJf9//3//f/9//3//f/9//38xRpRS/3//f/9//3//f/9//3//f/9//3//f/9//3//f/9//3//f/9//3//f/9//3//f/9//3//f/9//3//f/9//3//f/9//3//f/9//3/ee601EEL/f/9//3//f/9//3//f/9//3//f713EEKcc/9//3//f/9//3//f/9//3//f/9//3//f/9//3//f/9//3//f/9//3//f/9//3//f/9//3//f/9//3//f/9//3//f/9//3//f/9//3//f/9//3//f/9//3//f/9//3//f/9//3//f/9//3//f/9//3//f/9/tVbnHP9//3//f/9//3//f/9//3//fxBCSim9d/9//3//f/9//3/ee713zjl7b/9//3//f/9//3//f/9//3//f/9//3//f/9//3//f/9//3//f/9//3//f/9//3//f/9//3//f/9//3//f/9//3//f/9//3//f/9/GGMIId57/3//f/9//3//f/9//3//f/9//3//f601tVb/f/9//3//f/9//3//f/9//3//f/9//3//f/9//3//f/9//3//f/9//3//f/9//3//f/9//3//f/9//3//f/9//3//f/9//3//f/9//3//f/9//3//f/9//3//f/9//3//f/9//3//f/9//3//f/9//3//f1JKKSX/f957/3//f/9//3//f/9//38xRmstvXf/f/9//3//f/9//397b601/3//f/9//3//f/9//3//f/9//3//f/9//3//f/9//3//f/9//3//f/9//3//f/9//3//f/9//3//f/9//3//f/9//3//f/9//3//f0opSin/f/9//3//f/9//3//f/9//3//f/9//3/vPVJK/3//f/9//3//f/9//3//f/9//3//f/9//3//f/9//3//f/9//3//f/9//3//f/9//3//f/9//3//f/9//3//f/9//3//f/9//3//f/9//3//f/9//3//f/9//3//f/9//3//f/9//3//f/9//3//f/9//3/OOfde/3//f/9//3//f/9//3//f/9/UkqMMfde/3//f/9//3//f/9/Ukqcc/9//3//f/9//3//f/9//3//f/9//3//f/9//3//f/9//3//f/9//3//f/9//3//f/9//3//f/9//3//f/9//3//f/9//3//f/9//3+lFBBC/3//f/9//3//f/9//3//f/9//3//f/9/MUYxRv9//3//f/9//3//f/9//3//f/9//3//f/9//3//f/9//3//f/9//3//f/9//3//f/9//3//f/9//3//f/9//3//f/9//3//f/9//3//f/9//3//f/9//3//f/9//3//f/9//3//f/9//3//f/9//3//f/9/KSX/f/9//3//f/9//3//f/9//3//f3NOjDFzTv9//3//f/9//3/3XnNO/3//f/9//3//f/9//3//f/9//3//f/9//3//f/9//3//f/9//3//f/9//3//f/9//3//f/9//3//f/9//3//f/9//3//f/9//3//f1prMUa1Vv9//3//f/9//3//f/9//3//f/9//3//fzFGUkr/f/9//3//f/9//3//f/9//3//f/9//3//f/9//3//f/9//3//f/9//3//f/9//3//f/9//3//f/9//3//f/9//3//f/9//3//f/9//3//f/9//3//f/9//3//f/9//3//f/9//3//f/9//3//f/9//3+9d2st/3//f/9//3//f/9//3//f/9//386Z40xSy3/f/9//3//f/9/EUIZY/9//3//f/9//3//f/9//3//f/9//3//f/9//3//f/9//3//f/9//3//f/9//3//f/9//3//f/9//3//f/9//3//f/9//3//f/9//38YY601OWf/f/9//3//f/9//3//f/9//3//f/9//39zTlJK/3//f/9//3//f/9//3//f/9//3//f/9//3//f/9//3//f/9//3//f/9//3//f/9//3//f/9//3//f/9//3//f/9//3//f/9//3//f/9//3//f/9//3//f/9//3//f/9//3//f/9//3//f/9//3//f/9/GGPvPf9//3//f/9//3//f/9//3//f/9/vnutNY0x/3//f/9//3/XXvhe/3//f/9//3//f/9//3//f/9//3//f/9//3//f/9//3//f/9//3//f/9//3//f/9//3//f/9//3//f/9//3//f/9//3//f/9//3//f/9/1lrOOb13/3//f/9//3//f/9//3//f/9//3//f/9/MUZzTv9//3//f/9//3//f/9//3//f/9//3//f/9//3//f/9//3//f/9//3//f/9//3//f/9//3//f/9//3//f/9//3//f/9//3//f/9//3//f/9//3//f/9//3//f/9//3//f/9//3//f/9//3//f/9//3//f1JKMUb/f/9//3//f/9//3//f/9//3//f997MkYqJf9//3//f3xvEUK9d/9//3//f/9//3//f/9//3//f/9//3//f/9//3//f/9//3//f/9//3//f/9//3//f/9//3//f/9//3//f/9//3//f/9//3//f/9//3//f3NO7z2cc/9//3//f/9//3//f/9//3//f/9//3//fxBClFL/f/9//3//f/9//3//f/9//3//f/9//3//f/9//3//f/9//3//f/9//3//f/9//3//f/9//3//f/9//3//f/9//3//f/9//3//f/9//3//f/9//3//f/9//3//f/9//3//f/9//3//f/9//3//f/9//38QQlJK/3//f/9//3//f/9//3//f/9//3//f2st6Bz/f/9/vncRQvhe/3//f/9//3//f/9//3//f/9//3//f/9//3//f/9//3//f/9//3//f/9//3//f/9//3//f/9//3//f/9//3//f/9//3//f/9//3//f/9//38xRkop3nv/f/9//3//f/9//3//f/9//3//f/9//3/OORhj/3//f/9//3//f/9//3//f/9//3//f/9//3//f/9//3//f/9//3//f/9//3//f/9//3//f/9//3//f/9//3//f/9//3//f/9//3//f/9//3//f/9//3//f/9//3//f/9//3//f/9//3//f/9//3//f/9/zjmUUv9//3//f/9//3//f/9//3//f/9//3+mFAkh/3//f3NO11r/f/9//3//f/9//3//f/9//3//f/9//3//f/9//3//f/9//3//f/9//3//f/9//3//f/9//3//f/9//3//f/9//3//f/9//3//f/9//3//f/9/rTXGGP9//3//f/9//3//f/9//3//f/9//3//f/9/rTU5Z/9//3//f/9//3//f/9//3//f/9//3//f/9//3//f/9//3//f/9//3//f/9//3//f/9//3//f/9//3//f/9//3//f/9//3//f/9//3//f/9//3//f/9//3//f/9//3//f/9//3//f/9//3//f/9//3//f+89917/f/9//3//f/9//3//f/9//3//f/9/U0opJXtvU0r3Xv9//3//f/9//3//f/9//3//f/9//3//f/9//3//f/9//3//f/9//3//f/9//3//f/9//3//f/9//3//f/9//3//f/9//3//f/9//3//f/9//3//fwgh917/f/9//3//f/9//3//f/9//3//f/9//3+9d8453nv/f/9//3//f/9//3//f/9//3//f/9//3//f/9//3//f/9//3//f/9//3//f/9//3//f/9//3//f/9//3//f/9//3//f/9//3//f/9//3//f/9//3//f/9//3//f/9//3//f/9//3//f/9//3//f/9/3nvOORhj/3//f/9//3//f/9//3//f/9//3//f7VWEUIxRnRO/3//f/9//3//f/9//3//f/9//3//f/9//3//f/9//3//f/9//3//f/9//3//f/9//3//f/9//3//f/9//3//f/9//3//f/9//3//f/9//3//f/9/OWcIIf9//3//f/9//3//f/9//3//f/9//3//f/9/WmvvPf9//3//f/9//3//f/9//3//f/9//3//f/9//3//f/9//3//f/9//3//f/9//3//f/9//3//f/9//3//f/9//3//f/9//3//f/9//3//f/9//3//f/9//3//f/9//3//f/9//3//f/9//3//f/9//3//f713jDE5Z/9//3//f/9//3//f/9//3//f/9//38yRlpr3nv/f/9//3//f/9//3//f/9//3//f/9//3//f/9//3//f/9//3//f/9//3//f/9//3//f/9//3//f/9//3//f/9//3//f/9//3//f/9//3//f/9//3//f601jDH/f/9//3//f/9//3//f/9//3//f/9//3//fxhjlFL/f/9//3//f/9//3//f/9//3//f/9//3//f/9//3//f/9//3//f/9//3//f/9//3//f/9//3//f/9//3//f/9//3//f/9//3//f/9//3//f/9//3//f/9//3//f/9//3//f/9//3//f/9//3//f/9//3/ee2stWmv/f/9//3//f/9//3//f/9//3//f713EELee/9//3//f/9//3//f/9//3//f/9//3//f/9//3//f/9//3//f/9//3//f/9//3//f/9//3//f/9//3//f/9//3//f/9//3//f/9//3//f/9//3//f/9//39rLa01/3//f/9//3//f/9//3//f/9//3//f/9//38xRr13/3//f/9//3//f/9//3//f/9//3//f/9//3//f/9//3//f/9//3//f/9//3//f/9//3//f/9//3//f/9//3//f/9//3//f/9//3//f/9//3//f/9//3//f/9//3//f/9//3//f/9//3//f/9//3//f/9/nHNKKZxz/3//f/9//3//f/9//3//f/9//3/XWlJK/3//f/9//3//f/9//3//f/9//3//f/9//3//f/9//3//f/9//3//f/9//3//f/9//3//f/9//3//f/9//3//f/9//3//f/9//3//f/9//3//f/9//3//f/9/SinOOf9//3//f/9//3//f/9//3//f/9//3//f/9/zjn/f/9//3//f/9//3//f/9//3//f/9//3//f/9//3//f/9//3//f/9//3//f/9//3//f/9//3//f/9//3//f/9//3//f/9//3//f/9//3//f/9//3//f/9//3//f/9//3//f/9//3//f/9//3//f/9//3//f5xzCCH/f/9//3//f/9//3//f/9//3//f/9/U0pzTv9//3//f/9//3//f/9//3//f/9//3//f/9//3//f/9//3//f/9//3//f/9//3//f/9//3//f/9//3//f/9//3//f/9//3//f/9//3//f/9//3//f/9//3/ee601EEL/f/9//3//f/9//3//f/9//3//f/9//39zTlJK/3//f/9//3//f/9//3//f/9//3//f/9//3//f/9//3//f/9//3//f/9//3//f/9//3//f/9//3//f/9//3//f/9//3//f/9//3//f/9//3//f/9//3//f/9//3//f/9//3//f/9//3//f/9//3//f/9//397bykl/3//f/9//3//f/9//3//f/9//3/fe+89vXf/f/9//3//f/9//3//f/9//3//f/9//3//f/9//3//f/9//3//f/9//3//f/9//3//f/9//3//f/9//3//f/9//3//f/9//3//f/9//3//f/9//3//f/9/3nvOOXNO/3//f/9//3//f/9//3//f/9//3//f9577z1aa/9//3//f/9//3//f/9//3//f/9//3//f/9//3//f/9//3//f/9//3//f/9//3//f/9//3//f/9//3//f/9//3//f/9//3//f/9//3//f/9//3//f/9//3//f/9//3//f/9//3//f/9//3//f/9//3//f/9/WmspJf9//3//f/9//3//f/9//3//f/9/1lqUUv9//3//f/9//3//f/9//3//f/9//3//f/9//3//f/9//3//f/9//3//f/9//3//f/9//3//f/9//3//f/9//3//f/9//3//f/9//3//f/9//3//f/9//3//f713zjlzTv9//3//f/9//3//f/9//3//f/9//39aa601/3//f/9//3//f/9//3//f/9//3//f/9//3//f/9//3//f/9//3//f/9//3//f/9//3//f/9//3//f/9//3//f/9//3//f/9//3//f/9//3//f/9//3//f/9//3//f/9//3//f/9//3//f/9//3//f/9//3//f3tvCCHee/9//3//f/9//3//f/9//3//fzFGnHP/f/9//3//f/9//3//f/9//3//f/9//3//f/9//3//f/9//3//f/9//3//f/9//3//f/9//3//f/9//3//f/9//3//f/9//3//f/9//3//f/9//3//f/9//3+9d4wx917/f/9//3//f/9//3//f/9//3//f9577z29d/9//3//f/9//3//f/9//3//f/9//3//f/9//3//f/9//3//f/9//3//f/9//3//f/9//3//f/9//3//f/9//3//f/9//3//f/9//3//f/9//3//f/9//3//f/9//3//f/9//3//f/9//3//f/9//3//f/9//397bykl3nv/f/9//3//f/9//3//f/9/WmtSSv9//3//f/9//3//f/9//3//f/9//3//f/9//3//f/9//3//f/9//3//f/9//3//f/9//3//f/9//3//f/9//3//f/9//3//f/9//3//f/9//3//f/9//3//f/9/GGNrLRhj3nv/f/9//3//f/9//3//f/9//3+UUhBC/3//f/9//3//f/9//3//f/9//3//f/9//3//f/9//3//f/9//3//f/9//3//f/9//3//f/9//3//f/9//3//f/9//3//f/9//3//f/9//3//f/9//3//f/9//3//f/9//3//f/9//3//f/9//3//f/9//3//f/9/nHNKKXtv/3//f/9//3//f/9//3//f4wxOWf/f/9//3//f/9//3//f/9//3//f/9//3//f/9//3//f/9//3//f/9//3//f/9//3//f/9//3//f/9//3//f/9//3//f/9//3//f/9//3//f/9//3//f/9//3//f7VWCCGcc/9//3//f/9//3//f/9//3//f/9/jDEYY/9//3//f/9//3//f/9//3//f/9//3//f/9//3//f/9//3//f/9//3//f/9//3//f/9//3//f/9//3//f/9//3//f/9//3//f/9//3//f/9//3//f/9//3//f/9//3//f/9//3//f/9//3//f/9//3//f/9//3//f957jDFaa/9//3//f/9//3//f957GGPvPd57/3//f/9//3//f/9//3//f/9//3//f/9//3//f/9//3//f/9//3//f/9//3//f/9//3//f/9//3//f/9//3//f/9//3//f/9//3//f/9//3//f/9//3//f/9//3/vPWMM/3//f/9//3//f/9//3//f/9//3+1VpRS3nv/f/9//3//f/9//3//f/9//3//f/9//3//f/9//3//f/9//3//f/9//3//f/9//3//f/9//3//f/9//3//f/9//3//f/9//3//f/9//3//f/9//3//f/9//3//f/9//3//f/9//3//f/9//3//f/9//3//f/9//3/ee845OWf/f/9//3//f/9//3//f/A9nXP/f/9//3//f/9//3//f/9//3//f/9//3//f/9//3//f/9//3//f/9//3//f/9//3//f/9//3//f/9//3//f/9//3//f/9//3//f/9//3//f/9//3//f/9//3//f/9/CCFzTv9//3//f/9//3//f/9//3//f713zjn/f/9//3//f/9//3//f/9//3//f/9//3//f/9//3//f/9//3//f/9//3//f/9//3//f/9//3//f/9//3//f/9//3//f/9//3//f/9//3//f/9//3//f/9//3//f/9//3//f/9//3//f/9//3//f/9//3//f/9//3//f/9//3+tNTln/3//f/9//3//f/9/zzm2Vr53/3//f/9//3//f/9//3//f/9//3//f/9//3//f/9//3//f/9//3//f/9//3//f/9//3//f/9//3//f/9//3//f/9//3//f/9//3//f/9//3//f/9//3//f/9//3//fwghe2//f/9//3//f/9//3//f/9/vXetNTln/3//f/9//3//f/9//3//f/9//3//f/9//3//f/9//3//f/9//3//f/9//3//f/9//3//f/9//3//f/9//3//f/9//3//f/9//3//f/9//3//f/9//3//f/9//3//f/9//3//f/9//3//f/9//3//f/9//3//f/9//3//f/9/7z33Xv9//3//f/9//38ZZ/A9vXf/f/9//3//f/9//3//f/9//3//f/9//3//f/9//3//f/9//3//f/9//3//f/9//3//f/9//3//f/9//3//f/9//3//f/9//3//f/9//3//f/9//3//f/9//3//f/9/e2+MMZxz/3//f/9//3//f/9//3//f5RSUkr/f/9//3//f/9//3//f/9//3//f/9//3//f/9//3//f/9//3//f/9//3//f/9//3//f/9//3//f/9//3//f/9//3//f/9//3//f/9//3//f/9//3//f/9//3//f/9//3//f/9//3//f/9//3//f/9//3//f/9//3//f/9//3//f3NO917/f/9//3//f957EEJba/9//3//f/9//3//f/9//3//f/9//3//f/9//3//f/9//3//f/9//3//f/9//3//f/9//3//f/9//3//f/9//3//f/9//3//f/9//3//f/9//3//f/9//3//f/9//3//fxhjzjnee/9//3//f/9//3//f/9/OWcQQt57/3//f/9//3//f/9//3//f/9//3//f/9//3//f/9//3//f/9//3//f/9//3//f/9//3//f/9//3//f/9//3//f/9//3//f/9//3//f/9//3//f/9//3//f/9//3//f/9//3//f/9//3//f/9//3//f/9//3//f/9//3//f/9//3/ee3NO/3//f/9/vncRQhlj/3//f/9//3//f/9//3//f/9//3//f/9//3//f/9//3//f/9//3//f/9//3//f/9//3//f/9//3//f/9//3//f/9//3//f/9//3//f/9//3//f/9//3//f/9//3//f/9//3+1Vq01/3//f/9//3//f/9//3/3Xs45/3//f/9//3//f/9//3//f/9//3//f/9//3//f/9//3//f/9//3//f/9//3//f/9//3//f/9//3//f/9//3//f/9//3//f/9//3//f/9//3//f/9//3//f/9//3//f/9//3//f/9//3//f/9//3//f/9//3//f/9//3//f/9//3//f/9//38pJf9//3//f/BBUkr/f/9//3//f/9//3//f/9//3//f/9//3//f/9//3//f/9//3//f/9//3//f/9//3//f/9//3//f/9//3//f/9//3//f/9//3//f/9//3//f/9//3//f/9//3//f/9//3//f/9/EEJSSv9//3//f/9//3//f/de7z29d/9//3//f/9//3//f/9//3//f/9//3//f/9//3//f/9//3//f/9//3//f/9//3//f/9//3//f/9//3//f/9//3//f/9//3//f/9//3//f/9//3//f/9//3//f/9//3//f/9//3//f/9//3//f/9//3//f/9//3//f/9//3//f/9//3//f/9/jDGUUr13EEJzTv9//3//f/9//3//f/9//3//f/9//3//f/9//3//f/9//3//f/9//3//f/9//3//f/9//3//f/9//3//f/9//3//f/9//3//f/9//3//f/9//3//f/9//3//f/9//3//f/9//3//f+ccnHP/f/9//3//f/9/e28QQr13/3//f/9//3//f/9//3//f/9//3//f/9//3//f/9//3//f/9//3//f/9//3//f/9//3//f/9//3//f/9//3//f/9//3//f/9//3//f/9//3//f/9//3//f/9//3//f/9//3//f/9//3//f/9//3//f/9//3//f/9//3//f/9//3//f/9//3//fzlnrTVSSjFG/3//f/9//3//f/9//3//f/9//3//f/9//3//f/9//3//f/9//3//f/9//3//f/9//3//f/9//3//f/9//3//f/9//3//f/9//3//f/9//3//f/9//3//f/9//3//f/9//3//f/9//39LLf9//3//f/9//3+9d845e2//f/9//3//f/9//3//f/9//3//f/9//3//f/9//3//f/9//3//f/9//3//f/9//3//f/9//3//f/9//3//f/9//3//f/9//3//f/9//3//f/9//3//f/9//3//f/9//3//f/9//3//f/9//3//f/9//3//f/9//3//f/9//3//f/9//3//f/9//3//f3tve2//f/9//3//f/9//3//f/9//3//f/9//3//f/9//3//f/9//3//f/9//3//f/9//3//f/9//3//f/9//3//f/9//3//f/9//3//f/9//3//f/9//3//f/9//3//f/9//3//f/9//3//f753bC18b/9//3//f3tvzjlaa/9//3//f/9//3//f/9//3//f/9//3//f/9//3//f/9//3//f/9//3//f/9//3//f/9//3//f/9//3//f/9//3//f/9//3//f/9//3//f/9//3//f/9//3//f/9//3//f/9//3//f/9//3//f/9//3//f/9//3//f/9//3//f/9//3//f/9//3//f/9//3//f/9//3//f/9//3//f/9//3//f/9//3//f/9//3//f/9//3//f/9//3//f/9//3//f/9//3//f/9//3//f/9//3//f/9//3//f/9//3//f/9//3//f/9//3//f/9//3//f/9//3//f/9//38YY4wxvnf/f9973nutNTln/3//f/9//3//f/9//3//f/9//3//f/9//3//f/9//3//f/9//3//f/9//3//f/9//3//f/9//3//f/9//3//f/9//3//f/9//3//f/9//3//f/9//3//f/9//3//f/9//3//f/9//3//f/9//3//f/9//3//f/9//3//f/9//3//f/9//3//f/9//3//f/9//3//f/9//3//f/9//3//f/9//3//f/9//3//f/9//3//f/9//3//f/9//3//f/9//3//f/9//3//f/9//3//f/9//3//f/9//3//f/9//3//f/9//3//f/9//3//f/9//3//f/9//3//f/9/tlaNMf9//3+UUhFGvXf/f/9//3//f/9//3//f/9//3//f/9//3//f/9//3//f/9//3//f/9//3//f/9//3//f/9//3//f/9//3//f/9//3//f/9//3//f/9//3//f/9//3//f/9//3//f/9//3//f/9//3//f/9//3//f/9//3//f/9//3//f/9//3//f/9//3//f/9//3//f/9//3//f/9//3//f/9//3//f/9//3//f/9//3//f/9//3//f/9//3//f/9//3//f/9//3//f/9//3//f/9//3//f/9//3//f/9//3//f/9//3//f/9//3//f/9//3//f/9//3//f/9//3//f/9//3//f1pnzzmVVu89dE7/f/9//3//f/9//3//f/9//3//f/9//3//f/9//3//f/9//3//f/9//3//f/9//3//f/9//3//f/9//3//f/9//3//f/9//3//f/9//3//f/9//3//f/9//3//f/9//3//f/9//3//f/9//3//f/9//3//f/9//3//f/9//3//f/9//3//f/9//3//f/9//3//f/9//3//f/9//3//f/9//3//f/9//3//f/9//3//f/9//3//f/9//3//f/9//3//f/9//3//f/9//3//f/9//3//f/9//3//f/9//3//f/9//3//f/9//3//f/9//3//f/9//3//f/9//3//f/9//3//f3tvGGP/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39GAAAAFAAAAAgAAABHRElDAwAAACIAAAAMAAAA/////yIAAAAMAAAA/////yUAAAAMAAAADQAAgCgAAAAMAAAABAAAACIAAAAMAAAA/////yIAAAAMAAAA/v///ycAAAAYAAAABAAAAAAAAAD///8AAAAAACUAAAAMAAAABAAAAEwAAABkAAAAAAAAAHIAAAB/AQAAugAAAAAAAAByAAAAgAEAAEkAAAAhAPAAAAAAAAAAAAAAAIA/AAAAAAAAAAAAAIA/AAAAAAAAAAAAAAAAAAAAAAAAAAAAAAAAAAAAAAAAAAAlAAAADAAAAAAAAIAoAAAADAAAAAQAAAAnAAAAGAAAAAQAAAAAAAAA////AAAAAAAlAAAADAAAAAQAAABMAAAAZAAAABUAAAByAAAAagEAAIYAAAAVAAAAcgAAAFYBAAAVAAAAIQDwAAAAAAAAAAAAAACAPwAAAAAAAAAAAACAPwAAAAAAAAAAAAAAAAAAAAAAAAAAAAAAAAAAAAAAAAAAJQAAAAwAAAAAAACAKAAAAAwAAAAEAAAAJQAAAAwAAAABAAAAGAAAAAwAAAAAAAAAEgAAAAwAAAABAAAAHgAAABgAAAAVAAAAcgAAAGsBAACHAAAAJQAAAAwAAAABAAAAVAAAAKAAAAAWAAAAcgAAAIsAAACGAAAAAQAAAADAgEGO44BBFgAAAHIAAAAOAAAATAAAAAAAAAAAAAAAAAAAAP//////////aAAAAEgAZQByAG4AYQBuAGQAbwAgAEwAZQBzAG0AZQALAAAACAAAAAYAAAAJAAAACAAAAAkAAAAJAAAACQAAAAQAAAAIAAAACAAAAAcAAAAOAAAACAAAAEsAAABAAAAAMAAAAAUAAAAgAAAAAQAAAAEAAAAQAAAAAAAAAAAAAACAAQAAwAAAAAAAAAAAAAAAgAEAAMAAAAAlAAAADAAAAAIAAAAnAAAAGAAAAAQAAAAAAAAA////AAAAAAAlAAAADAAAAAQAAABMAAAAZAAAABUAAACMAAAAagEAAKAAAAAVAAAAjAAAAFYBAAAVAAAAIQDwAAAAAAAAAAAAAACAPwAAAAAAAAAAAACAPwAAAAAAAAAAAAAAAAAAAAAAAAAAAAAAAAAAAAAAAAAAJQAAAAwAAAAAAACAKAAAAAwAAAAEAAAAJQAAAAwAAAABAAAAGAAAAAwAAAAAAAAAEgAAAAwAAAABAAAAHgAAABgAAAAVAAAAjAAAAGsBAAChAAAAJQAAAAwAAAABAAAAVAAAAKwAAAAWAAAAjAAAAH0AAACgAAAAAQAAAADAgEGO44BBFgAAAIwAAAAQAAAATAAAAAAAAAAAAAAAAAAAAP//////////bAAAAEQAaQByAGUAYwB0AG8AcgAgAFQAaQB0AHUAbABhAHIACwAAAAQAAAAGAAAACAAAAAcAAAAFAAAACQAAAAYAAAAEAAAACAAAAAQAAAAFAAAACQAAAAQAAAAIAAAABgAAAEsAAABAAAAAMAAAAAUAAAAgAAAAAQAAAAEAAAAQAAAAAAAAAAAAAACAAQAAwAAAAAAAAAAAAAAAgAEAAMAAAAAlAAAADAAAAAIAAAAnAAAAGAAAAAQAAAAAAAAA////AAAAAAAlAAAADAAAAAQAAABMAAAAZAAAABUAAACmAAAAQgEAALoAAAAVAAAApgAAAC4BAAAVAAAAIQDwAAAAAAAAAAAAAACAPwAAAAAAAAAAAACAPwAAAAAAAAAAAAAAAAAAAAAAAAAAAAAAAAAAAAAAAAAAJQAAAAwAAAAAAACAKAAAAAwAAAAEAAAAJQAAAAwAAAABAAAAGAAAAAwAAAAAAAAAEgAAAAwAAAABAAAAFgAAAAwAAAAAAAAAVAAAABgBAAAWAAAApgAAAEEBAAC6AAAAAQAAAADAgEGO44BBFgAAAKYAAAAiAAAATAAAAAQAAAAVAAAApgAAAEMBAAC7AAAAkAAAAEYAaQByAG0AYQBkAG8AIABwAG8AcgA6ACAASABFAFIATgBBAE4ARABPACAATABFAFMATQBFACAAUgBPAE0ARQBSAE8ACAAAAAQAAAAGAAAADgAAAAgAAAAJAAAACQAAAAQAAAAJAAAACQAAAAYAAAADAAAABAAAAAsAAAAIAAAACgAAAAwAAAAKAAAADAAAAAsAAAAMAAAABAAAAAgAAAAIAAAACQAAAA4AAAAIAAAABAAAAAoAAAAMAAAADgAAAAgAAAAKAAAADAAAABYAAAAMAAAAAAAAACUAAAAMAAAAAgAAAA4AAAAUAAAAAAAAABAAAAAUAAAA</Object>
  <Object Id="idInvalidSigLnImg">AQAAAGwAAAAAAAAAAAAAAH8BAAC/AAAAAAAAAAAAAAAkGAAAFgwAACBFTUYAAAEA/KoAANIAAAAFAAAAAAAAAAAAAAAAAAAAgAcAADgEAAA1AQAArgAAAAAAAAAAAAAAAAAAAAi3BACwpwIACgAAABAAAAAAAAAAAAAAAEsAAAAQAAAAAAAAAAUAAAAeAAAAGAAAAAAAAAAAAAAAgAEAAMAAAAAnAAAAGAAAAAEAAAA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8PDwAAAAAAAlAAAADAAAAAEAAABMAAAAZAAAAAAAAAAAAAAAfwEAAL8AAAAAAAAAAAAAAIABAADAAAAAIQDwAAAAAAAAAAAAAACAPwAAAAAAAAAAAACAPwAAAAAAAAAAAAAAAAAAAAAAAAAAAAAAAAAAAAAAAAAAJQAAAAwAAAAAAACAKAAAAAwAAAABAAAAJwAAABgAAAABAAAAAAAAAPDw8A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DAIAAAXAAAABgAAACoAAAAZAAAAFwAAAAYAAAAUAAAAFAAAAAAA/wEAAAAAAAAAAAAAgD8AAAAAAAAAAAAAgD8AAAAAAAAAAP///wAAAAAAbAAAADQAAACgAAAAkAcAABQAAAAUAAAAKAAAABYAAAAWAAAAAQAgAAMAAACQBwAAAAAAAAAAAAAAAAAAAAAAAAAA/wAA/wAA/wAAAAAAAAAAAAAAAAAAAAAAAAAAAAAAAAAAAAAAAAAAAAAAAAAAAAAAAAAAAAAAAAAAAAAAAAAAAAAAAAAAAAAAAAAAAAAAAAAAAAAAAAAAAAAAAAAAAAAAAAAAAAAAAAAAAAAAAAAAAAAAAAAAAAAAAAAAAAAAAAAAAAAAAAAAAAAAAAAAAAAAAAAAAAAAAAAAAAAAAAAAAAAAAAAAAAAAAAAAAAAAAAAAAAAAAAAAAAAAAAAAAAAAAAAAAAAAAAAAAAAAAAArLCzDCwsLMQAAAAAAAAAAAAAAAAAAAAAkJY+aHh93gAAAAAAAAAAAAAAAAAAAAAAAAAAAExNLUS0us8EAAAAAAAAAAAAAAAAAAAAAAAAAAAAAAAAAAAAAODo6/zg6Ov8hIiKXBgYGHAAAAAAAAAAACAghIzI0y9oeH3eAAAAAAAAAAAAAAAAAExNLUTU31uYTE0tRAAAAAAAAAAAAAAAAAAAAAAAAAAAAAAAAAAAAADg6Ov+HiIj/SUtL+Tk7O/QoKSm1Ojs7kQAAAAAICCEjMjTL2h4fd4AAAAAAExNLUTU31uYTE0tRAAAAAAAAAAAAAAAAAAAAAAAAAAAAAAAAAAAAAAAAAAA4Ojr/vb29//r6+v+RkpL/VFZW+rGysv+Ojo6RAAAAAAgIISMyNMvaJCWPmjU31uYTE0tRAAAAAAAAAAAAAAAAAAAAAAAAAAAAAAAAAAAAAAAAAAAAAAAAODo6/729vf/6+vr/+vr6//r6+v/6+vr/8PDw9R4eHh8AAAAAFxdbYjs97f8kJY+aAAAAAAAAAAAAAAAAAAAAAAAAAAAAAAAAAAAAAAAAAAAAAAAAAAAAADg6Ov+9vb3/+vr6//r6+v/6+vr/8PDw9VRUVFYAAAAAExNLUTU31uYXF1tiMjTL2h4fd4AAAAAAAAAAAAAAAAAAAAAAAAAAAAAAAAAAAAAAAAAAAAAAAAA4Ojr/vb29//r6+v/6+vr/8PDw9VRUVFYAAAAAExNLUTU31uYTE0tRAAAAAAgIISMyNMvaHh93gAAAAAAAAAAAAAAAAAAAAAAAAAAAAAAAAAAAAAAAAAAAODo6/729vf/6+vr/8PDw9VRUVFYAAAAAExNLUTU31uYTE0tRAAAAAAAAAAAAAAAACAghIzI0y9oeH3eAAAAAAAAAAAAAAAAAAAAAAAAAAAAAAAAAAAAAADg6Ov+9vb3/+vr6/8DBwfhPT092AAAAAB4fd4ATE0tRAAAAAAAAAAAAAAAAAAAAAAAAAAAICCEjJCWPmgAAAAAAAAAAAAAAAAAAAAAAAAAAAAAAAAAAAAA4Ojr/cXJy/05QUP84Ojr/Q0VF/kxNTYIAAAAAAAAAAAYGBhwAAAAAAAAAAAAAAAAAAAAAAAAAAAAAAAAAAAAAAAAAAAAAAAAAAAAAAAAAAAAAAAAAAAAAODo6/0RGRv+mp6f/5eXl//r6+v/Nzc33VFRUVkxNTYJAQUHOAAAAAAAAAAAAAAAAAAAAAAAAAAAAAAAAAAAAAAAAAAAAAAAAAAAAAAAAAAAAAAAAGxwcfEBCQvzHyMj/+vr6//r6+v/6+vr/+vr6//Dw8PWgoaH5ODo6/w4PD0IAAAAAAAAAAAAAAAAAAAAAAAAAAAAAAAAAAAAAAAAAAAAAAAAAAAAAAAAAADg6Ouimp6f/+vr6//r6+v/6+vr/+vr6//r6+v/6+vr/+vr6/25vb/woKSm1AAAAAAAAAAAAAAAAAAAAAAAAAAAAAAAAAAAAAAAAAAAAAAAAAAAAAA4PD0I4Ojr/5eXl//r6+v/6+vr/+vr6//r6+v/6+vr/+vr6//r6+v+xsrL/Oz099gAAAAAAAAAAAAAAAAAAAAAAAAAAAAAAAAAAAAAAAAAAAAAAAAAAAAASEhJRODo6//r6+v/6+vr/+vr6//r6+v/6+vr/+vr6//r6+v/6+vr/vb29/zg6Ov8AAAAAAAAAAAAAAAAAAAAAAAAAAAAAAAAAAAAAAAAAAAAAAAAAAAAACwsLMTg6Ov/V1dX/+vr6//r6+v/6+vr/+vr6//r6+v/6+vr/+vr6/6anp/8+QEDuAAAAAAAAAAAAAAAAAAAAAAAAAAAAAAAAAAAAAAAAAAAAAAAAAAAAAAAAAAA7PT3rkZKS//r6+v/6+vr/+vr6//r6+v/6+vr/+vr6//r6+v9jZGT9JCYmpgAAAAAAAAAAAAAAAAAAAAAAAAAAAAAAAAAAAAAAAAAAAAAAAAAAAAAAAAAAFRYWYDg6Ov+mp6f/+vr6//r6+v/6+vr/+vr6//r6+v97fX3/PT8/+QsLCzEAAAAAAAAAAAAAAAAAAAAAAAAAAAAAAAAAAAAAAAAAAAAAAAAAAAAAAAAAAAAAAAAYGRluODo6/3t9ff+xsrL/vb29/6anp/9jZGT9PT8/+Q4PD0IAAAAAAAAAAAAAAAAAAAAAAAAAAAAAAAAAAAAAAAAAAAAAAAAAAAAAAAAAAAAAAAAAAAAAAAAAABISElE5OjrHPkBA+Tg6Ov9CRETyLjAwsQsLCzEAAAAAAAAAAA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AMCAQY7jgEFDAAAABgAAAA8AAABMAAAAAAAAAAAAAAAAAAAA//////////9sAAAARgBpAHIAbQBhACAAbgBvACAAdgDhAGwAaQBkAGEAAAAIAAAABAAAAAYAAAAOAAAACAAAAAQAAAAJAAAACQAAAAQAAAAIAAAACAAAAAQAAAAEAAAACQAAAAgAAABLAAAAQAAAADAAAAAFAAAAIAAAAAEAAAABAAAAEAAAAAAAAAAAAAAAgAEAAMAAAAAAAAAAAAAAAIA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AAwIBBjuOA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JwAAAHEBAABlAAAAOgAAACcAAAA4AQAAPwAAACEA8AAAAAAAAAAAAAAAgD8AAAAAAAAAAAAAgD8AAAAAAAAAAAAAAAAAAAAAAAAAAAAAAAAAAAAAAAAAACUAAAAMAAAAAAAAgCgAAAAMAAAABAAAACEAAAAIAAAAYgAAAAwAAAABAAAASwAAABAAAAAAAAAABQAAACEAAAAIAAAAHgAAABgAAAAAAAAAAAAAAIABAADAAAAAHAAAAAgAAAAhAAAACAAAACEAAAAIAAAAcwAAAAwAAAAAAAAAHAAAAAgAAAAlAAAADAAAAAAAAIAlAAAADAAAAAcAAIAlAAAADAAAAA4AAIAZAAAADAAAAP///wAYAAAADAAAAAAAAAASAAAADAAAAAIAAAATAAAADAAAAAEAAAAUAAAADAAAAA0AAAAVAAAADAAAAAEAAAAWAAAADAAAAAAAAAANAAAAEAAAAAAAAAAAAAAAOgAAAAwAAAAKAAAAGwAAABAAAAAAAAAAAAAAACMAAAAgAAAAqaorPwAAAAAAAAAAA6osPwAAaEIAABxCJAAAACQAAACpqis/AAAAAAAAAAADqiw/AABoQgAAHEIEAAAAcwAAAAwAAAAAAAAADQAAABAAAAA6AAAAJwAAAFIAAABwAQAABAAAABQAAAAJAAAAAAAAAAAAAAC8AgAAAAAAAAc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RgAAACgAAAAcAAAAR0RJQwIAAAAAAAAAAAAAAGEAAABcAAAAAAAAACEAAAAIAAAAYgAAAAwAAAABAAAAFQAAAAwAAAAEAAAAFQAAAAwAAAAEAAAAUQAAAGyFAAA6AAAAJwAAAHkAAABjAAAAAAAAAAAAAAAAAAAAAAAAAIYAAAB/AAAAUAAAACgAAAB4AAAA9IQAAAAAAAAgAMwAYAAAAFsAAAAoAAAAhgAAAH8AAAABABAAAAAAAAAAAAAAAAAAAAAAAAAAAAAAAAAA/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ee/9//3//f/9//3//f/9//3//f/9//3//f/9//3//f/9//3//f/9//3//f/9//3//f/9//3//f/9//3//f/9//3//f/9//3//f/9//3//f/9//3//f/9//3//f/9//3//f/9//3//f/9//3//f/9//3//f/9//3//f/9//3//f/9//3//f/9//3//f/9//3//f/9//3//f/9//3//f/9//3//f/9//3//f/9//3//f/9//3//f/9//3//f/9//3//f/9//3//f/9//3//f/9//3//f/9//3//f/9//3//f/9//3//f/9//3//f/9//3//f/9//3//f/9//3//f/9//3/ee/9/vnfXWugc8D0RQpRS/3//f/9//3//f/9//3//f/9//3//f/9//3//f/9//3//f/9//3//f/9//3//f/9//3//f/9//3//f/9//3//f/9//3//f/9//3//f/9//3//f/9//3//f/9//3//f/9//3//f/9//3//f/9//3//f/9//3//f/9//3//f/9//3//f/9//3//f/9//3//f/9//3//f/9//3//f/9//3//f/9//3//f/9//3//f/9//3//f/9//3//f/9//3//f/9//3//f/9//3//f/9//3//f/9//3//f/9//3//f/9//3//f/9//3//f/9//3//f/9//3//f/9//3//f957917YWlxr+WJba3xvlVIIIf9//3//f/9//3//f/9//3//f/9//3//f/9//3//f/9//3//f/9//3//f/9//3//f/9//3//f/9//3//f/9//3//f/9//3//f/9//3//f/9//3//f/9//3//f/9//3//f/9//3//f/9//3//f/9//3//f/9//3//f/9//3//f/9//3//f/9//3//f/9//3//f/9//3//f/9//3//f/9//3//f/9//3//f/9//3//f/9//3//f/9//3//f/9//3//f/9//3//f/9//3//f/9//3//f/9//3//f/9//3//f/9//3//f/9//3//f/9//3//f/9//3//f5xzc04QQntv/3//f/9//3//f1NKtVb/f/9//3//f/9//3//f/9//3//f/9//3//f/9//3//f/9//3//f/9//3//f/9//3//f/9//3//f/9//3//f/9//3//f/9//3//f/9//3//f/9//3//f/9//3//f/9//3//f/9//3//f/9//3//f/9//3//f/9//3//f/9//3//f/9//3//f/9//3//f/9//3//f/9//3//f/9//3//f/9//3//f/9//3//f/9//3//f/9//3//f/9//3//f/9//3//f/9//3//f/9//3//f/9//3//f/9//3//f/9//3//f/9//3//f/9//3//f/9//3//f5xzUkrOObVW3nv/f/9//3//f/9/33uONXxv/3//f/9//3//f/9//3//f/9//3//f/9//3//f/9//3//f/9//3//f/9//3//f/9//3//f/9//3//f/9//3//f/9//3//f/9//3//f/9//3//f/9//3//f/9//3//f/9//3//f/9//3//f/9//3//f/9//3//f/9//3//f/9//3//f/9//3//f/9//3//f/9//3//f/9//3//f/9//3//f/9//3//f/9//3//f/9//3//f/9//3//f/9//3//f/9//3//f/9//3//f/9//3//f/9//3//f/9//3//f/9//3//f/9//3//f/9//3+9d3NOrTUxRjln/3//f/9//3//f/9//3//f5VSEULfe/9//3//f/9//3//f/9//3//f/9//3//f/9//3//f/9//3//f/9//3//f/9//3//f/9//3//f/9//3//f/9//3//f/9//3//f/9//3//f/9//3//f/9//3//f/9//3//f/9//3//f/9//3//f/9//3//f/9//3//f/9//3//f/9//3//f/9//3//f/9//3//f/9//3//f/9//3//f/9//3//f/9//3//f/9//3//f/9//3//f/9//3//f/9//3//f/9//3//f/9//3//f/9//3//f/9//3//f/9//3//f/9//3//f/9/3nucczFGzjlSSpxz/3//f/9//3//f/9//3//f/9//38RQjJG/3//f/9//3//f/9//3//f/9//3//f/9//3//f/9//3//f/9//3//f/9//3//f/9//3//f/9//3//f/9//3//f/9//3//f/9//3//f/9//3//f/9//3//f/9//3//f/9//3//f/9//3//f/9//3//f/9//3//f/9//3//f/9//3//f/9//3//f/9//3//f/9//3//f/9//3//f/9//3//f/9//3//f/9//3//f/9//3//f/9//3//f/9//3//f/9//3//f/9//3//f/9//3//f/9//3//f/9//3//f/9//3//f/9/nHMQQq011lq9d957/3//f/9//3//f/9//3//f/9//3//f5xzSyk6Z/9//3//f/9//3//f/9//3//f/9//3//f/9//3//f/9//3//f/9//3//f/9//3//f/9//3//f/9//3//f/9//3//f/9//3//f/9//3//f/9//3//f/9//3//f/9//3//f/9//3//f/9//3//f/9//3//f/9//3//f/9//3//f/9//3//f/9//3//f/9//3//f/9//3//f/9//3//f/9//3//f/9//3//f/9//3//f/9//3//f/9//3//f/9//3//f/9//3//f/9//3//f/9//3//f/9//3//f/9//3//f3tv1lrOOc451lree/9//3//f/9//3//f/9//3//f/9//3//f/9//39TTm0t/3//f/9//3//f/9//3//f/9//3//f/9//3//f/9//3//f/9//3//f/9//3//f/9//3//f/9//3//f/9//3//f/9//3//f/9//3//f/9//3//f/9//3//f/9//3//f/9//3//f/9//3//f/9//3//f/9//3//f/9//3//f/9//3//f/9//3//f/9//3//f/9//3//f/9//3//f/9//3//f/9//3//f/9//3//f/9//3//f/9//3//f/9//3//f/9//3//f/9//3//f/9//3//f/9//3//f/9/W2+VUlNKrjVzThhj/3//f/9//3//f/9//3//f/9//3//f/9//3//f/9//3//f3xvjTFaa/9//3//f/9//3//f/9//3//f/9//3//f/9//3//f/9//3//f/9//3//f/9//3//f/9//3//f/9//3//f/9//3//f/9//3//f/9//3//f/9//3//f/9//3//f/9//3//f/9//3//f/9//3//f/9//3//f/9//3//f/9//3//f/9//3//f/9//3//f/9//3//f/9//3//f/9//3//f/9//3//f/9//3//f/9//3//f/9//3//f/9//3//f/9//3//f/9//3//f/9//3//f/9//3//f5xzU0rvPVJKOWd8b957/3//f/9//3//f/9//3//f/9//3//f/9//3//f/9//3//f/9//39SSo0x/3//f/9//3//f/9//3//f/9//3//f/9//3//f/9//3//f/9//3//f/9//3//f/9//3//f/9//3//f/9//3//f/9//3//f/9//3//f/9//3//f/9//3//f/9//3//f/9//3//f/9//3//f/9//3//f/9//3//f/9//3//f/9//3//f/9//3//f/9//3//f/9//3//f/9//3//f/9//3//f/9//3//f/9//3//f/9//3//f/9//3//f/9//3//f/9//3//f/9//3//f/9//3//f/9/MkYyRjpn/3//f/9//3//f/9//3//f/9//3//f/9//3//f/9//3//f/9//3//f/9//3//f713Syk6Z/9/33v/f/9//3//f/9//3//f/9//3//f/9//3//f/9//3//f/9//3//f/9//3//f/9//3//f/9//3//f/9//3//f/9//3//f/9//3//f/9//3//f/9//3//f/9//3//f/9//3//f/9//3//f/9//3//f/9//3//f/9//3//f/9//3//f/9//3//f/9//3//f/9//3//f/9//3//f/9//3//f/9//3//f/9//3//f/9//3//f/9//3//f/9//3//f/9//3//f/9//3//f997e2/POfhe/3//f/9//3//f/9//3//f/9//3//f/9//3//f/9//3//f/9//3//f/9//3//f/9//3+2Vs85/3//f/9//3//f/9//3//f/9//3//f/9//3//f/9//3//f/9//3//f/9//3//f/9//3//f/9//3//f/9//3//f/9//3//f/9//3//f/9//3//f/9//3//f/9//3//f/9//3//f/9//3//f/9//3//f/9//3//f/9//3//f/9//3//f/9//3//f/9//3//f/9//3//f/9//3//f/9//3//f/9//3//f/9//3//f/9//3//f/9//3//f/9//3//f/9//3//f/9//3//f/9//3//f1JKtlb/f/9//3//f/9//3//f/9//3//f/9//3//f/9//3//f/9//3//f/9//3//f/9//3//f/9/zzlba/9//3//f/9//3//f/9//3//f/9//3//f/9//3//f/9//3//f/9//3//f/9//3//f/9//3//f/9//3//f/9//3//f/9//3//f/9//3//f/9//3//f/9//3//f/9//3//f/9//3//f/9//3//f/9//3//f/9//3//f/9//3//f/9//3//f/9//3//f/9//3//f/9//3//f/9//3//f/9//3//f/9//3//f/9//3//f/9//3//f/9//3//f/9//3//f/9//3//f/9//3//f/9//38yRs45/3//f/9//n//f/9//3/+f/9//3//f/9//3//f/9//3//f/9//3//f/9//3//f/9//3+1Vq01/3//f/9//3//f/9//3//f/9//3//f/9//3//f/9//3//f/9//3//f/9//3//f/9//3//f/9//3//f/9//3//f/9//3//f/9//3//f/9//3//f/9//3//f/9//3//f/9//3//f/9//3//f/9//3//f/9//3//f/9//3//f/9//3//f/9//3//f/9//3//f/9//3//f/9//3//f/9//3//f/9//3//f/9//3//f/9//3//f/9//3//f/9//3//f/9//3//f/9//3//f/9//3//f/9/c05rLb13/3//f/9//3//f/9//3//f/9//3//f/9//3//f/9//3//f/9//3//f/9//3//f7137z3WWv9//3//f/9//3//f/9//3//f/9//3//f/9//3//f/9//3//f/9//3//f/9//3//f/9//3//f/9//3//f/9//3//f/9//3//f/9//3//f/9//3//f/9//3//f/9//3//f/9//3//f/9//3//f/9//3//f/9//3//f/9//3//f/9//3//f/9//3//f/9//3//f/9//3//f/9//3//f/9//3//f/9//3//f/9//3//f/9//3//f/9//3//f/9//3//f/9//3//f/9//3//f/9//3//f9ZajDHee957/3//f/9//3//f/9//3//f/9//3//f/9//3//f/9//3//f/9//3//f/9//385Z0ope2//f/9//3//f/9//3//f/9//3//f/9//3//f/9//3//f/9//3//f/9//3//f/9//3//f/9//3//f/9//3//f/9//3//f/9//3//f/9//3//f/9//3//f/9//3//f/9//3//f/9//3//f/9//3//f/9//3//f/9//3+9d/9//3//f/9//3//f/9//3//f/9//3//f/9//3//f/9//3//f/9//3//f/9//3//f/9//3//f/9//3//f/9//3//f/9//3//f/9//3//f/9//3//f/9//3/eewghlFL/f/9//3//f/9//3//f/9//3//f/9//3//f/9//3//f/9//3//f/9//3//f/9/zjlSSv9//3//f/9//3//f/9//3//f/9//3//f/9//3//f/9//3//f/9//3//f/9//3//f/9//3//f/9//3//f/9//3//f/9//3//f/9//3//f/9//3//f/9//3//f/9//3//f/9//3//f/9//3//f/9//3//f/9//397b4wxSin/f/9//3//f/9//3//f/9//3//f/9//3//f/9//3//f/9//3//f/9//3//f/9//3//f/9//3//f/9//3//f/9//3//f/9//3//f/9//3//f/9//3//f/9//3/3Xggh/3//f/9//3//f/9//3//f/9//3//f/9//3//f/9//3//f/9//3//f/9//3/3Xq01/3//f/9//3//f/9//3//f/9//3//f/9//3//f/9//3//f/9//3//f/9//3//f/9//3//f/9//3//f/9//3//f/9//3//f/9//3//f/9//3//f/9//3//f/9//3//f/9//3//f/9//3//f/9//3//f/9//3//f5VSzzmuNQol/3//f/9//3//f/9//3//f/9//3//f/9//3//f/9//3//f/9//3//f/9//3//f/9//3//f/9//3//f/9//3//f/9//3//f/9//3//f/9//3//f/9//3//f/9//39rLWst/3//f/9//3//f/9//3//f/9//3//f/9//3//f/9//3//f/9//3//f/9/7z0QQv9//3//f/9//3//f/9//3//f/9//3//f/9//3//f/9//3//f/9//3//f/9//3//f/9//3//f/9//3//f/9//3//f/9//3//f/9//3//f/9//3//f/9//3//f/9//3//f/9//3//f/9//3//f/9//3//f/9/33t1UrZWjjW3Vv9//3//f/9//3//f/9//3//f/9//3//f/9//3//f/9//3//f/9//3//f/9//3//f/9//3//f/9//3//f/9//3//f/9//3//f/9//3//f/9//3//f/9//3//f/9/WmsIIZRS/3//f/9//3//f/9//3//f/9//3//f/9//3//f/9//3//f/9//3+9dykl917/f/9//3//f/9//3//f/9//3//f/9//3//f/9//3//f/9//3//f/9//3//f/9//3//f/9//3//f/9//3//f/9//3//f/9//3//f/9//3//f/9//3//f/9//3//f/9//3//f/9//3//f/9//3//f/9//3++dzpn/3+vNW0x33v/f/9//3//f/9//3//f/9//3//f/9//3//f/9//3//f/9//3//f/9//3//f/9//3//f/9//3//f/9//3//f/9//3//f/9//3//f/9//3//f/9//3//f/9//3//f/9/GGNKKdZa/3//f/9//3//f/9//3//f/9//3//f/9//3//f/9//3/ff/9/rjV0Tv9//3//f/9//3//f/9//3//f/9//3//f/9//3//f/9//3//f/9//3//f/9//3//f/9//3//f/9//3//f/9//3//f/9//3//f/9//3//f/9//3//f/9//3//f/9//3//f/9//3//f/9//3//f/9//3//fxhj8D3/f7ZWjDHWWv9//3//f/9//3//f/9//3//f/9//3//f/9//3//f/9//3//f/9//3//f/9//3//f/9//3//f/9//3//f/9//3//f/9//3//f/9//3//f/9//3//f/9//3//f/9//3//f/9/rTXGGN57/3//f/9//3//f/9//3//f/9//3//f/9//3//f/9//397b40xfG//f/9//3//f/9//3//f/9//3//f/9//3//f/9//3//f/9//3//f/9//3//f/9//3//f/9//3//f/9//3//f/9//3//f/9//3//f/9//3//f/9//3//f/9//3//f/9//3//f/9//3//f/9//3//f/9/nHPOOf9//39LKY0x/3/fe/9//3//f/9//3//f/9//3//f/9//3//f/9//3//f/9//3//f/9//3//f/9//3//f/9//3//f/9//3//f/9//3//f/9//3//f/9//3//f/9//3//f/9//3//f/9//3//f957rTWtNf9//3//f/9//3//f/9//3//f/9//3//f/9//3//f/9/EELPOf9//3//f/9//3//f/9//3//f/9//3//f/9//3//f/9//3//f/9//3//f/9//3//f/9//3//f/9//3//f/9//3//f/9//3//f/9//3//f/9//3//f/9//3//f/9//3//f/9//3//f/9//3//f/9//3//f845e2//f1trrjW2Vv9//3//f/9//3//f/9//3//f/9//3//f/9//3//f/9//3//f/9//3//f/9//3//f/9//3//f/9//3//f/9//3//f/9//3//f/9//3//f/9//3//f/9//3//f/9//3//f/9//3//f3tvSikxRv9//3//f/9//3//f/9//3//f/9//3//f/9//3+ddyoptlr/f/9//3//f/9//3//f/9//3//f/9//3//f/9//3//f/9//3//f/9//3//f/9//3//f/9//3//f/9//3//f/9//3//f/9//3//f/9//3//f/9//3//f/9//3//f/9//3//f/9//3//f/9//3//f/9/GGPWWv9//3+VUq01fG//f/9//3//f/9//3//f/9//3//f/9//3//f/9//3//f/9//3//f/9//3//f/9//3//f/9//3//f/9//3//f/9//3//f/9//3//f/9//3//f/9//3//f/9//3//f/9//3//f/9//3//f/deKSVzTv9//3//f/9//3//f/9//3//f/9//3//f/9/MkbPOf9//3//f/9//3//f/9//3//f/9//3//f/9//3//f/9//3//f/9//3//f/9//3//f/9//3//f/9//3//f/9//3//f/9//3//f/9//3//f/9//3//f/9//3//f/9//3//f/9//3//f/9//3//f/9//3/de+89/3//f51zrjUxRv9//3//f/9//3//f/9//3//f/9//3//f/9//3//f/9//3//f/9//3//f/9//3//f/9//3//f/9//3//f/9//3//f/9//3//f/9//3//f/9//3//f/9//3//f/9//3//f/9//3//f/9//3//f1prCCGUUt573nv/f/9//3//f/9//3//f/9//3//f845GGP/f/9//3//f/9//3//f/9//3//f/9//3//f/9//3//f/9//3//f/9//3//f/9//3//f/9//3//f/9//3//f/9//3//f/9//3//f/9//3//f/9//3//f/9//3//f/9//3//f/9//3//f/9//3//f/9/+F6dd/9/338xRowx/3//f/9//3//f/9//3//f/9//3//f/9//3//f/9//3//f/9//3//f/9//3//f/9//3//f/9//3//f/9//3//f/9//3//f/9//3//f/9//3//f/9//3//f/9//3//f/9//3//f/9//3//f/9//3//f3NOKSX3Xv9//3//f/9//3//f/9//3//f/9/915rLf9//3//f/9//3//f/9//3//f/9//3//f/9//3//f/9//3//f/9//3//f/9//3//f/9//3//f/9//3//f/9//3//f/9//3//f/9//3//f/9//3//f/9//3//f/9//3//f/9//3//f/9//3//f/9//3//f513/3/ff/9/rTUxRv9//3/ee/9//3//f/9//3//f/9//3//f/9//3//f/9//3//f/9//3//f/9//3//f/9//3//f/9//3//f/9//3//f/9//3//f/9//3//f/9//3//f/9//3//f/9//3//f/9//3//f/9//3//f/9/3nv/fzFGCCH3Xv9//3//f/9//3//f/9//3//fyklUkr/f/9//3//f/9//3//f/9//3//f/9//3//f/9//3//f/9//3//f/9//3//f/9//3//f/9//3//f/9//3//f/9//3//f/9//3//f/9//3//f/9//3//f/9//3//f/9//3//f/9//3//f/9//3//f/9/33v/f/9//3+VUmwt917ee/9/3nv/f/9//3//f/9//3//f/9//3//f/9//3//f/9//3//f/9//3//f/9//3//f/9//3//f/9//3//f/9//3//f/9//3//f/9//3//f/9//3//f/9//3//f/9//3//f/9//3//f/9//3//f/9//3//f601KSV7b/9//3//f/9//3//f/9/OWfOOVpr/3//f/9//3//f/9//3//f/9//3//f/9//3//f/9//3//f/9//3//f/9//3//f/9//3//f/9//3//f/9//3//f/9//3//f/9//3//f/9//3//f/9//3//f/9//3//f/9//3//f/9//3//f/9//3//f/9//3//f957ay1rLf9//3//f/9//3//f/9//3//f/9//3//f/9//3//f/9//3//f/9//3//f/9//3//f/9//3//f/9//3//f/9//3//f/9//3//f/9//3//f/9//3//f/9//3//f/9//3//f/9//3//f/9//3//f/9//3//f/9//3//f+89jDH/f/9/3nv/f/9//3//f7VWKSXee/9//3//f/9//3//f/9//3//f/9//3//f/9//3//f/9//3//f/9//3//f/9//3//f/9//3//f/9//3//f/9//3//f/9//3//f/9//3//f/9//3//f/9//3//f/9//3//f/9//3//f/9//3//f/9//3//f/9//3+UUq41e2//f957/3//f/9//3//f/9//3//f/9//3//f/9//3//f/9//3//f/9//3//f/9//3//f/9//3//f/9//3//f/9//3//f/9//3//f/9//3//f/9//3//f/9//3//f/9//3//f/9//3//f/9//3//f/9//3//f/9//3+9d2stUkree/9//3//f/9//39rLZRS/3//f/9//3//f/9//3//f/9//3//f/9//3//f/9//3//f/9//3//f/9//3//f/9//3//f/9//3//f/9//3//f/9//3//f/9//3//f/9//3//f/9//3//f/9//3//f/9//3//f/9//3//f/9//3//f/9//3//f/9/jDHPOf9//3//f/9//3//f/9//3//f/9//3//f/9//3//f/9//3//f/9//3//f/9//3//f/9//3//f/9//3//f/9//3//f/9//3//f/9//3//f/9//3//f/9//3//f/9//3//f/9//3//f/9//3//f/9//3//f/9//3//f/9//38YYykl917/f/9/33v/f1JKzjnfe/9//3//f/9//3//f/9//3//f/9//3//f/9//3//f/9//3//f/9//3//f/9//3//f/9//3//f/9//3//f/9//3//f/9//3//f/9//3//f/9//3//f/9//3//f/9//3//f/9//3//f/9//3//f/9//3//f/9//3/WWmwt+F7/f/9//3//f/9//3//f/9//3//f/9//3//f/9//3//f/9//3//f/9//3//f/9//3//f/9//3//f/9//3//f/9//3//f/9//3//f/9//3//f/9//3//f/9//3//f/9//3//f/9//3//f/9//3//f/9//3//f/9//3//f/9//3+UUkopGGP/f/9/33utNVNO/3//f/9//3//f/9//3//f/9//3//f/9/e2+UUpRSe2//f/9//3//f/9//3//f/9//3//f/9//3//f/9//3//f/9//3//f/9//3//f/9//3//f/9//3//f/9//3//f/9//3//f/9//3//f/9//3//f/9//3//f957zjnPOf9//3//f/9//3//f/9//3//f/9//3//f/9//3//f/9//3//f/9//3//f/9//3//f/9//3//f/9//3//f/9//3//f/9//3//f/9//3//f/9//3//f/9//3//f/9//3//f/9//3//f/9//3//f/9//3//f/9//3//f/9//3//f/9/vXfvPaYU33v/f5xz6Bx8b99//3//f/9//3//f/9//3//f/9//3/WWsYYjDFKKQgh/3//f/9//3//f/9//3//f/9//3//f/9//3//f/9//3//f/9//3//f/9//3//f/9//3//f/9//3//f/9//3//f/9//3//f/9//3//f/9//3//f/9//3/4Yo0x1lr/f/9//3//f/9//3//f/9//3//f/9//3//f/9//3//f/9//3//f/9//3//f/9//3//f/9//3//f/9//3//f/9//3//f/9//3//f/9//3//f/9//3//f/9//3//f/9//3//f/9//3//f/9//3//f/9//3//f/9//3//f/9//3//f/9/nHOMMWst/38yRq45/3//f/9//3//f/9//3//f/9//3//f+89Sin3Xr13nHNKKZRS/3//f/9//3//f/9//3//f/9//3//f/9//3//f/9//3//f/9//3//f/9//3//f/9//3//f/9//3//f/9//3//f/9//3//f/9//3//f/9//3//f/9/rjWtNd97/3//f/9//3//f/9//3//f/9//3//f/9//3//f/9//3//f/9//3//f/9//3//f/9//3//f/9//3//f/9//3//f/9//3//f/9//3//f/9//3//f/9//3//f/9//3//f/9//3//f/9//3//f/9//3//f/9//3//f/9//3//f/9//3//f/9/vXdLLTJGbC2cc/9//3//f/9//3//f/9/3nv/f5xzrTWMMb13/3//f/9/zjmMMf9//3//f/9//3//f/9//3//f/9//3//f/9//3//f/9//3//f/9//3//f/9//3//f/9//3//f/9//3//f/9//3//f/9//3//f/9//3//f/9//3/4Xq01tlb/f/9//3//f/9//3//f/9//3//f/9//3//f/9//3//f/9//3//f/9//3//f/9//3//f/9//3//f/9//3//f/9//3//f/9//3//f/9//3//f/9//3//f/9//3//f/9//3//f/9//3//f/9//3//f/9//3//f/9//3//f/9//3//f/9//3//f/9/U0oJJUsp3nv/f/9//3//f/9//3//f/9//3+MMYwxvXfee/9//3//f3NO5xz/f/9//3//f/9//3//f/9//3//f/9//3//f/9//3//f/9//3//f/9//3//f/9//3//f/9//3//f/9//3//f/9//3//f/9//3//f/9//3//f/9/lFJLKd97/3//f/9//3//f/9//3//f/9//3//f/9//3//f/9//3//f/9//3//f/9//3//f/9//3//f/9//3//f/9//3//f/9//3//f/9//3//f/9//3//f/9//3//f/9//3//f/9//3//f/9//3//f/9//3//f/9//3//f/9//3//f/9//3//f/9//3//f/9/KiUpJf9//3//f/9//3//f/9//3//fzFGSimcc/9//3/+f/9//385Z6YY/3//f/9//3//f/9//3//f/9//3//f/9//3//f/9//3//f/9//3//f/9//3//f/9//3//f/9//3//f/9//3//f/9//3//f/9//3//f/9//3//f0oplFL/f/9//3//f/9//3//f/9//3//f/9//3//f/9//3//f/9//3//f/9//3//f/9//3//f/9//3//f/9//3//f/9//3//f/9//3//f/9//3//f/9//3//f/9//3//f/9//3//f/9//3//f/9//3//f/9//3//f/9//3//f/9//3//f/9//3//f/9//386a0spbC34Yv9//3//f/9//3//f/9/tVZrLTln/3//f/9//3//f/9/WmsIId97/3//f/9//3//f/9//3//f/9//3//f/9//3//f/9//3//f/9//3//f/9//3//f/9//3//f/9//3//f/9//3//f/9//3//f/9//3//f/9/zjmtNf9//3//f/9//3//f/9//3//f/9//3//f/9//3//f/9//3//f/9//3//f/9//3//f/9//3//f/9//3//f/9//3//f/9//3//f/9//3//f/9//3//f/9//3//f/9//3//f/9//3//f/9//3//f/9//3//f/9//3//f/9//3//f/9//3//f/9//3//f/9/8D1SStZaphh8b/9//3//f/9//3+cc845lFL/f/9//3//f/5//3//f713KiW+d/9//3//f/9//3//f/9//3//f/9//3//f/9//3//f/9//3//f/9//3//f/9//3//f/9//3//f/9//3//f/9//3//f/9//3//f/9//3+9d+89MUb/f/9//3//f/9//3//f/9//3//f/9//3//f/9//3//f/9//3//f/9//3//f/9//3//f/9//3//f/9//3//f/9//3//f/9//3//f/9//3//f/9//3//f/9//3//f/9//3//f/9//3//f/9//3//f/9//3//f/9//3//f/9//3//f/9//3//f/9//3//f40xGWPfe2wxEEL/f/9//3//f/9/EEIpJb13/3//f/9//3//f/9//3//f0op33tzTq01Ukr/f/9//3//f/9//3//f/9//3//f/9//3//f/9//3//f/9//3//f/9//3//f/9//3//f/9//3//f/9//3//f/9//3//f/9/GGOMMRhj/3//f/9//3//f/9//3//f/9//3//f/9//3//f/9//3//f/9//3//f/9//3//f/9//3//f/9//3//f/9//3//f/9//3//f/9//3//f/9//3//f/9//3//f/9//3//f/9//3//f/9//3//f/9//3//f/9//3//f/9//3//f/9//3//f/9//3//f/9/OWcJIf9//3//fykl1lr/f/9//38xRowx3nv/f957/3//f/9//n//f/9//39LLa45ay1zTkopEEL/f/9//3//f/9//3//f/9//3//f/9//3//f/9//3//f/9//3//f/9//3//f/9//3//f/9//3//f/9//3//f/9//3//f2stSin/f/9//3//f/9//3//f/9//3//f/9//3//f/9//3//f/9//3//f/9//3//f/9//3//f/9//3//f/9//3//f/9//3//f/9//3//f/9//3//f/9//3//f/9//3//f/9//3//f/9//3//f/9//3//f7133nv/f/9//3//f/9//3//f/9//3//f/9//3//f+898D3/f/9//39TSkopvXf/f/9/EUbOOf9//3//f/9//3//f/9//3//f/9/KilrLd57/3/OOecc/3//f/9//3//f/9//3//f/9//3//f/9//3//f/9//3//f/9//3//f/9//3//f/9//3//f/9//3//f/9//3//f/9/11qMMVtr/3//f/9//3//f/9//3//f/9//3//f/9//3//f/9//3//f/9//3//f/9//3//f/9//3//f/9//3//f/9//3//f/9//3//f/9//3//f/9//3//f/9//3//f/9//3//f/9//3//f/9//3//f/9//397b+89jDF7b/9//3//f/9//3//f/9//3//f957OWdKKb13/3//f/9/nHMpJdZa/38RQscY/3//f/9//3//f/9//3//f/9//38ySsYYfHP/f/9/vXcIIbVW/3//f/9//3//f/9//3//f/9//3//f/9//3//f/9//3//f/9//3//f/9//3//f/9//3//f/9//3//f99//3//f885jTX/f/9//3//f/9//3//f/9//3//f/9//3//f/9//3//f/9//3//f/9//3//f/9//3//f/9//3//f/9//3//f/9//3//f/9//3//f/9//3//f/9//3//f/9//3//f/9//3//f/9//3//f/9//3//f/9//3+1Vq01KSXee/9//3//f/9//3//f/9//3//f3NOrTW9d/9//3+9d/9/c04qJd57rTUYY/9//3//f/9//3//f/9//3//f1prSikIIf9//3//f/9/tVYQQv9//3/ee9573nv/f/9//3//f/9//3//f/9//3//f/9//3//f/9//3//f/9//3//f/9//3//f/9//3//f/9//39sLfBB/3//f/9//3//f/9//3//f/9//3//f/9//3//f/9//3//f/9//3//f/9//3//f/9//3//f/9//3//f/9//3//f/9//3//f/9//3//f/9//3//f/9//3//f/9//3//f/9//3//f/9//3//f/9//3//f/9//3+9d2stSim9d/9//3//f/9//3//f/9//3/OORBC/3//f/9//3//f/9/bDGNMa41vnv/f/9//3//f/9//3//f/9//39rLY0xKSX/f/9//3//fxhjSin/f845ay1KKa01/3//f/9//3//f/9//3//f/9//3//f/9//3//f/9//3//f/9//3//f/9//3//f/9//3/fe1NO5xy9d997/3//f/9//3//f/9//3//f/9//3//f/9//3//f/9//3//f/9//3//f/9//3//f/9//3//f/9//3//f/9//3//f/9//3//f/9//3//f/9//3//f/9//3//f/9//3//f/9//3//f/9//3//f/9//3//f/9//3+9d601rTX/f/9//3//f/9//3//f3tvSin/f/9//3//f/9//3//f3NOSymNNf9//3//f/9//3//f/9//3//fzprbC0yRmwt/3//f/9//38YY601c06tNZRSGGOtNe89/3//f/9//3//f/9//3//f/9//3//f/9//3//f/9//3//f/9//3//f/9//3//f/9//3/POfA9/3//f/9//3//f/9//3//f/9//3//f/9//3//f/9//3//f/9//3//f/9//3//f/9//3//f/9//3//f/9//3//f/9//3//f/9//3//f/9//3//f/9//3//f/9//3//f/9//3//f/9//3//f/9//3//f/9//3//f/9/3nv/f845MUb/f/9//3//f/9//39rLVJK/3//f/9//3//f/9//3/XWgkhzzn/f/9//3//f/9//3//f/9//39TSq41dE7vPf9//3//f/9/nHNKKYwxvXf/f/9/GGNKKXtvUkpKKQghrTV7b/9//3//f/9//3//f/9//3//f/9//3//f/9//3//f/9//3//f51zrjU5Z/9//3//f/9//3//f/9//3//f/9//3//f/9//3//f/9//3//f/9//3//f/9//3//f/9//3//f/9//3//f/9//3//f/9//3//f/9//3//f/9//3//f/9//3//f/9//3//f/9//3//f/9//3//f/9//3//f/9//3//f/9//38YY0op/3//f/9//3//f5xzrTX3Xv9//3//f/9//3//f/9/zzmuNUspvnf/f/9//3//f/9//3//f/9/zzlaa+89Ukr/f/9//3//fxhjKSV7b/9//3//f753jTHOOe89MUb3XjFGrTWcc/9/33//f/9//3//f/9//3//f/9//3//f/9//3//f/9//3/xQWst3nv/f/9//3//f/9//3//f/9//3//f/9//3//f/9//3//f/9//3//f/9//3//f/9//3//f/9//3//f/9//3//f/9//3//f/9//3//f/9//3//f/9//3//f/9//3//f/9//3//f/9//3//f/9//3//f/9//3//f/9//3//f/9//38xRiklvXfee/9//385ZwghvXf/f/9//3//f/9//3/ee40xGGNrLTln33//f/9//3//f/9//3//f/A9/3/POZRS/3//f/9//38xRmst/3//f/9/33v/fzJGSikYY/9//3//f845zz33XjJKe2/fe/9//3//f/9//3//f/9//3//f/9//3//f1trTC0xRv9//3//f/9//3//f/9//3//f/9//3//f/9//3//f/9//3//f/9//3//f/9//3//f/9//3//f/9//3//f/9//3//f/9//3//f/9//3//f/9//3//f/9//3//f/9//3//f/9//3//f/9//3//f/9//3//f/9//3//f/9//3//f/9/e2+MMZRS/3//f/9/UkopJf9//3//f/9//3//f/9/MUZsLf9/dE4pJf9//3//f/9//3//f/9/nXNTSv9/rjX3Xv9//3//f/9/MUYQQv9//3//f/9//3+NMecc/3//f/9//3/ee0spzzmtNc85/3//f/9//3//f/9//3//f/9//3//f/9//3+2VkspnXP/f/9//3//f/9//3//f/9//3//f/9//3//f/9//3//f/9//3//f/9//3//f/9//3//f/9//3//f/9//3//f/9//3//f/9//3//f/9//3//f/9//3//f/9//3//f/9//3//f/9//3//f/9//3//f/9//3//f/9//3//f/9//3//f/9/GGNKKZRS/3//fyklnHP/f/9//3//f/9//3/eeykllFL/f753Sym1Vv9//3//f/9//3//f441M0paa40xe2//f957/38YYxBClFL/f/9//3//f51zSylKKf9//3//f/9//3/PORFC/3/POfBB/3//f/9//3//f/9//3//f/9//3//f/9/8D3QOd57/3//f/9//3//f957/3//f/9//3//f/9//3//f/9//3//f/9//3//f/9//3//f/9//3//f/9//3//f/9//3//f/9//3//f/9//3//f/9//3//f/9//3//f/9//3//f/9//3//f/9//3//f/9//3//f/9//3//f/9//3//f/9//3//f/9/7z1rLd57nHNrLf9//3//f/9//3//f/9/OWfOOVtr/3//f/A9zzn/f/9//3//f/9/33syRthaMkqMMf9//3//f/9/MUatNXtv/3//f/9//386a/A9zjn/f/9//3//f/9/7z10Tv9/e2/oIP9//3//f/9//3//f/9//3//f/9//3//f40xzzn/f/9//3//f/9/vXe9d/9//3//f/9//3//f/9//3//f/9//3//f/9//3//f/9//3//f/9//3//f/9//3//f/9//3//f/9//3//f/9//3//f/9//3//f/9//3//f/9//3//f/9//3//f/9//3//f/9//3//f/9//3//f/9//3//f/9//3//f957KSXvPfderTX/f/9//3//f/9//3+9d9VajDG9d/9//3/4Xmwt/3//f/9//3//f9578T23Wq41Wmv/f/9//3//f601zjn/f/9//n//f/9/lVYRQlJK/3//f/9//3//f+891lr/f/9/EELXWv9//3//f/9/3nv/f/9//3/ee/9/7z0qJf9//3//f/9//397b2st5xz/f957/3//f/9//3//f/9//3//f/9//3//f/9//3//f/9//3//f/9//3//f/9//3//f/9//3//f/9//3//f/9//3//f/9//3//f/9//3//f/9//3//f/9//3//f/9//3//f/9//3//f/9//3//f/9//3//f/9//3//f/deCiXPOXRO/3//f/9//3//f/9//39TSgoh/3//f/9//39rLZxz/3//f/9//3/eezFGEEIQQv9//3//f/9//39aazln/3//f/9//3//f8457z17b/9//3//f/9/3nsQQjln/3//f713Sinee3xzzzkqJQkh6CBLKfhi/3+9d0spUkr/f/9//3//f/9//3/WWlpr/3//f/9//3//f/9//3//f/9//3//f/9//3//f/9//3//f/9//3//f/9//3//f/9//3//f/9//3//f/9//3//f/9//3//f/9//3//f/9//3//f/9//3//f/9//3//f/9//3//f/9//3//f/9//3//f/9//3//f/9//3//f441CSFba/9//3//f/9//3//f/9/bS18b/9//3//f/9/c05rLf9//3//f/9/vXfOORBCvXf/f/9//3//f/9//3//f/9//3//f/9//3/OOVJK/3//f/9//3//f713c07/f/9//3//f1JKzzlKKTJKOWe9d1trU0oqKfA9tVbPORhj/3//f/9//3//f/9//3//f/9//3//f/9//3//f/9//3//f/9//3//f/9//3//f/9//3//f/9//3//f/9//3//f/9//3//f/9//3//f/9//3//f/9//3//f/9//3//f/9//3//f/9//3//f/9//3//f/9//3//f/9//3//f/9//3//f/9//3//f/9//390Ugohtlb/f/9//3//f/9//3/5Yo0x/3//f/9//3/ee1prSim9d/9//3//f/9/GGN7b/9//3//f/9//3//f/9//3//f/9//3//f9573nv/f/9//3//f/9//3//f/9//3//f/9//3+9d601917ff/9//3//f/9/W2sJJUoprjV7b/9//3//f/9//3//f/9//3//f/9//3//f/9//3//f/9//3//f/9//3//f/9//3//f/9//3//f/9//3//f/9//3//f/9//3//f/9//3//f/9//3//f/9//3//f/9//3//f/9//3//f/9//3//f/9//3//f/9//3//f/9//3//f/9//3//f/9//3//f/9/TCltMY0x33//f/9//3//f/9/KykzRv9//3//f/9//3+cc4wxGGP/f/9//3//f/9//3//f/9//3//f/9//3//f/9//3//f/9//3//f/9//3//f/9//3//f/9//3//f/9//3//f/9//397b/9//3//f/9//3//f/9//3/oHCkltVb/f/9//3//f/9//3//f/9//3//f/9//3//f/9//3//f/9//3//f/9//3//f/9//3//f/9//3//f/9//3//f/9//3//f/9//3//f/9//3//f/9//3//f/9//3//f/9//3//f/9//3//f/9//3//f/9//3//f/9//3//f/9//3//f/9//3//f/9//3//f0wtllZsLbZW/3//f/9//3//f20xdE7/f/9//3//f/9/vXdrLZRS/3//f/9//3//f/9//3//f/9//3//f/9//3//f/9//3//f/9//3//f/9//3//f/9//3//f/9//3//f/9//3//f/9//3//f/9//3//f/9//3//f9dabC2UUiklWmv/f/9//3//f/9//3//f/9//3//f/9//3//f/9//3//f/9//3//f/9//3//f/9//3//f/9//3//f/9//3//f/9//3//f/9//3//f/9//3//f/9//3//f/9//3//f/9//3//f/9//3//f/9//3//f/9//3//f/9//3//f/9//3//f/9//3//f/9/e29sLXxvOmsJIXtv3nv/f/9/vntTSpVW/3//f/9//3//f/9/7z3OOf9//3//f/9//3//f/9//3//f/9//3//f/9//3//f/9//3//f/9//3//f/9//3//f/9//3//f/9//3//f/9//3//f/9//3//f/9//3//f/9//3+NMc4533uUUq01nHP/f/9//3//f/9//3//f/9//3//f/9//3//f/9//3//f/9//3//f/9//3//f/9//3//f/9//3//f/9//3//f/9//3//f/9//3//f/9//3//f/9//3//f/9//3//f/9//3//f/9//3//f/9//3//f/9//3//f/9//3//f/9//3//f/9//3//fzlnay3/f713MUa1Vv9//3//f51zjDFaa/9//3//f/9//3//f3tvjDH/f/9//3//f/9//3//f/9//3//f/9//3//f/9//3//f/9//3//f/9//3//f/9//3//f/9//3//f/9//3//f/9//3//f/9//3//f/9//3//f/9/izHOOf9//3+NMa41/3//f/9//3//f/9//3//f/9//3//f/9//3//f/9//3//f/9//3//f/9//3//f/9//3//f/9//3//f/9//3//f/9//3//f/9//3//f/9//3//f/9//3//f/9//3//f/9//3//f/9//3//f/9//3//f/9//3//f/9//3//f/9//3//f/9//3/OOVJK/3//f+89jDH/f/9//3/WWoQQ/3//f/9//3//f/9//3//fykl/3//f/9//3//f/9//3//f/9//3//f/9//3//f/9//3//f/9//3//f/9//3//f/9//3//f/9//3//f/9//3//f/9//3//f/9//3//f/9//385Z2sttVa9d99/3nuuNbVW/3//f/9//3//f/9//3//f/9//3//f/9//3//f/9//3//f/9//3//f/9//3//f/9//3//f/9//3//f/9//3//f/9//3//f/9//3//f/9//3//f/9//3//f/9//3//f/9//3//f/9//3//f/9//3//f/9//3//f/9//3//f/9//3//f/9/KSX3Xv9//3//f2stUkrfe/9/MkpsLf9//3//f/9//3//f/9//3+tNXtv/3//f/9//3//f/9//3//f/9//3//f/9//3//f/9//3//f/9//3//f/9//3//f/9//3//f/9//3//f/9//3//f/9//3//f/9//3//f/9/7z0pJb13/3//f/9/OWcqJXtv/3//f/9//3//f/9//3//f/9//3//f/9//3//f/9//3//f/9//3//f/9//3//f/9//3//f/9//3//f/9//3//f/9//3//f/9//3//f/9//3//f/9//3//f/9//3//f/9//3//f/9//3//f/9//3//f/9//3//f/9//3//f/9//3/3Xkop/3//f/9//3+UUikl33v/f885GGP/f/9//3//f/9//3//f/9/MUZzTv9//3//f/9//3//f/9//3//f/9//3//f/9//3//f/9//3//f/9//3//f/9//3//f/9//3//f/9//3//f/9//3//f/9//3//f/9/3nv/fykl7z3/f/9//3//f/9/MUauNd9//3//f/9//3//f/9//3//f/9//3//f/9//3//f/9//3//f/9//3//f/9//3//f/9//3//f/9//3//f/9//3//f/9//3//f/9//3//f/9//3//f/9//3//f/9//3//f/9//3//f/9//3//f/9//3//f/9//3//f/9//3//f/9/c06tNf9//3//f/9/nHNKKXtv/39LKb13/3//f/9//3//f/9//3//f1JKUkr/f/9//3//f/9//3//f/9//3//f/9//3//f/9//3//f/9//3//f/9//3//f/9//3//f/9//3//f/9//3//f/9//3//f/9//3//f/9/OWfOOTln/3//f/9//3//f/hizzmdc/9//3//f/9//3//f/9//3//f/9//3//f/9//3//f/9//3//f/9//3//f/9//3//f/9//3//f/9//3//f/9//3//f/9//3//f/9//3//f/9//3//f/9//3//f/9//3//f/9//3//f/9//3//f/9//3//f/9//3//f/9//3//f+89rTX/f/9//3/ee/9/MUauNfherjW9d/9//3//f/9//3//f/9//39zTlJK/3//f/9//3//f/9//3//f/9//3//f/9//3//f/9//3//f/9//3//f/9//3//f/9//3//f/9//3//f/9//3//f/9//3//f/9//3//fxhjrTW9d/9//3//f/9//3//f5RSay17b/9//3//f/9//3//f/9//3//f/9//3//f/9//3//f/9//3//f/9//3//f/9//3//f/9//3//f/9//3//f/9//3//f/9//3//f/9//3//f/9//3//f/9//3//f/9//3//f/9//3//f/9//3//f/9//3//f/9//3//f/9//3+tNbVW/3//f/9//3//f957SinPOfA9/3//f/9//3//f/9//3//f/9/c05zTv9//3//f/9//3//f/9//3//f/9//3//f/9//3//f/9//3//f/9//3//f/9//3//f/9//3//f/9//3//f/9//3//f/9//3//f/9//3/OOa01/3//f/9//3//f/9//3/eexBCc07/f/9//3//f/9//3//f/9//3//f/9//3//f/9//3//f/9//3//f/9//3//f/9//3//f/9//3//f/9//3//f/9//3//f/9//3//f/9//3//f/9//3//f/9//3//f/9//3//f/9//3//f/9//3//f/9//3//f/9//3//f/9/CCH/f/9//3//f957/3//f845zzmtNf9//3//f/9//3//f/9//3//f3NOlFL/f/9//3//f/9//3//f/9//3//f/9//3//f/9//3//f/9//3//f/9//3//f/9//3//f/9//3//f/9//3//f/9//3//f/9//3//f/9/5xzvPf9//3//f/9//3//f/9/3nuUUq01/3//f/9//3//f/9//3//f/9//3//f/9//3//f/9//3//f/9//3//f/9//3//f/9//3//f/9//3//f/9//3//f/9//3//f/9//3//f/9//3//f/9//3//f/9//3//f/9//3//f/9//3//f/9//3//f/9//3//f/9//38YY2st/3//f/9//3//f/9//38yRo0xrjX/f/9//3//f/9//3//f/9//39SSrVW/3//f/9//3//f/9//3//f/9//3//f/9//3//f/9//3//f/9//3//f/9//3//f/9//3//f/9//3//f/9//3//f/9//3//f/9//38YY4wxlFL/f/9//3//f/9//3//f/9//39rLd57/3//f/9//3//f/9//3//f/9//3//f/9//3//f/9//3//f/9//3//f/9//3//f/9//3//f/9//3//f/9//3//f/9//3//f/9//3//f/9//3//f/9//3//f/9//3//f/9//3//f/9//3//f/9//3//f/9//3//f/9/xhi1Vt57/3//f/9//3//f/9/3ntKKWwt/3//f/9//3//f/9//3//f/9/EEI5Z/9//3//f/9//3//f/9//3//f/9//3//f/9//3//f/9//3//f/9//3//f/9//3//f/9//3//f/9//3//f/9//3//f/9//3//f/9/MUatNd57/3//f/9//3//f/9//3//f/9/UkpSSv9//3//f/9//3//f/9//3//f/9//3//f/9//3//f/9//3//f/9//3//f/9//3//f/9//3//f/9//3//f/9//3//f/9//3//f/9//3//f/9//3//f/9//3//f/9//3//f/9//3//f/9//3//f/9//3//f/9//3+cc601OWf/f/9//3//f/9//3//f/9/bC2NMf9//3//f/9//3//f/9//3//f4wx/3//f/9//3//f/9//3//f/9//3//f/9//3//f/9//3//f/9//3//f/9//3//f/9//3//f/9//3//f/9//3//f/9//3//f/9//3//f+89zjn/f/9//3//f/9//3//f/9//3//fxhjzjn/f/9//3//f/9//3//f/9//3//f/9//3//f/9//3//f/9//3//f/9//3//f/9//3//f/9//3//f/9//3//f/9//3//f/9//3//f/9//3//f/9//3//f/9//3//f/9//3//f/9//3//f/9//3//f/9//3//f/9/WmutNXtv/3//f/9//3//f/9//3//f4wxSin/f/9/3nv/f/9//3//f/9/WmvOOf9//3//f/9//3//f/9//3//f/9//3//f/9//3//f/9//3//f/9//3//f/9//3//f/9//3//f/9//3//f/9//3//f/9//3//f/9/3nvOOe89/3//f/9//3//f/9//3//f/9//397b2stvXf/f/9//3//f/9//3//f/9//3//f/9//3//f/9//3//f/9//3//f/9//3//f/9//3//f/9//3//f/9//3//f/9//3//f/9//3//f/9//3//f/9//3//f/9//3//f/9//3//f/9//3//f/9//3//f/9//3//f/derTWcc/9//3//f/9//3//f/9//38QQikl/3//f/9//3//f/9//3//fzFGlFL/f/9//3//f/9//3//f/9//3//f/9//3//f/9//3//f/9//3//f/9//3//f/9//3//f/9//3//f/9//3//f/9//3//f/9//3//f957rTUQQv9//3//f/9//3//f/9//3//f/9/vXcQQpxz/3//f/9//3//f/9//3//f/9//3//f/9//3//f/9//3//f/9//3//f/9//3//f/9//3//f/9//3//f/9//3//f/9//3//f/9//3//f/9//3//f/9//3//f/9//3//f/9//3//f/9//3//f/9//3//f/9//3+1Vucc/3//f/9//3//f/9//3//f/9/EEJKKb13/3//f/9//3//f957vXfOOXtv/3//f/9//3//f/9//3//f/9//3//f/9//3//f/9//3//f/9//3//f/9//3//f/9//3//f/9//3//f/9//3//f/9//3//f/9//38YYwgh3nv/f/9//3//f/9//3//f/9//3//f/9/rTW1Vv9//3//f/9//3//f/9//3//f/9//3//f/9//3//f/9//3//f/9//3//f/9//3//f/9//3//f/9//3//f/9//3//f/9//3//f/9//3//f/9//3//f/9//3//f/9//3//f/9//3//f/9//3//f/9//3//f/9/UkopJf9/3nv/f/9//3//f/9//3//fzFGay29d/9//3//f/9//3//f3tvrTX/f/9//3//f/9//3//f/9//3//f/9//3//f/9//3//f/9//3//f/9//3//f/9//3//f/9//3//f/9//3//f/9//3//f/9//3//f/9/SilKKf9//3//f/9//3//f/9//3//f/9//3//f+89Ukr/f/9//3//f/9//3//f/9//3//f/9//3//f/9//3//f/9//3//f/9//3//f/9//3//f/9//3//f/9//3//f/9//3//f/9//3//f/9//3//f/9//3//f/9//3//f/9//3//f/9//3//f/9//3//f/9//3//f845917/f/9//3//f/9//3//f/9//39SSowx917/f/9//3//f/9//39SSpxz/3//f/9//3//f/9//3//f/9//3//f/9//3//f/9//3//f/9//3//f/9//3//f/9//3//f/9//3//f/9//3//f/9//3//f/9//3//f6UUEEL/f/9//3//f/9//3//f/9//3//f/9//38xRjFG/3//f/9//3//f/9//3//f/9//3//f/9//3//f/9//3//f/9//3//f/9//3//f/9//3//f/9//3//f/9//3//f/9//3//f/9//3//f/9//3//f/9//3//f/9//3//f/9//3//f/9//3//f/9//3//f/9//38pJf9//3//f/9//3//f/9//3//f/9/c06MMXNO/3//f/9//3//f/dec07/f/9//3//f/9//3//f/9//3//f/9//3//f/9//3//f/9//3//f/9//3//f/9//3//f/9//3//f/9//3//f/9//3//f/9//3//f/9/WmsxRrVW/3//f/9//3//f/9//3//f/9//3//f/9/MUZSSv9//3//f/9//3//f/9//3//f/9//3//f/9//3//f/9//3//f/9//3//f/9//3//f/9//3//f/9//3//f/9//3//f/9//3//f/9//3//f/9//3//f/9//3//f/9//3//f/9//3//f/9//3//f/9//3//f713ay3/f/9//3//f/9//3//f/9//3//fzpnjTFLLf9//3//f/9//38RQhlj/3//f/9//3//f/9//3//f/9//3//f/9//3//f/9//3//f/9//3//f/9//3//f/9//3//f/9//3//f/9//3//f/9//3//f/9//3//fxhjrTU5Z/9//3//f/9//3//f/9//3//f/9//3//f3NOUkr/f/9//3//f/9//3//f/9//3//f/9//3//f/9//3//f/9//3//f/9//3//f/9//3//f/9//3//f/9//3//f/9//3//f/9//3//f/9//3//f/9//3//f/9//3//f/9//3//f/9//3//f/9//3//f/9//38YY+89/3//f/9//3//f/9//3//f/9//3++e601jTH/f/9//3//f9de+F7/f/9//3//f/9//3//f/9//3//f/9//3//f/9//3//f/9//3//f/9//3//f/9//3//f/9//3//f/9//3//f/9//3//f/9//3//f/9//3/WWs45vXf/f/9//3//f/9//3//f/9//3//f/9//38xRnNO/3//f/9//3//f/9//3//f/9//3//f/9//3//f/9//3//f/9//3//f/9//3//f/9//3//f/9//3//f/9//3//f/9//3//f/9//3//f/9//3//f/9//3//f/9//3//f/9//3//f/9//3//f/9//3//f/9/UkoxRv9//3//f/9//3//f/9//3//f/9/33syRiol/3//f/9/fG8RQr13/3//f/9//3//f/9//3//f/9//3//f/9//3//f/9//3//f/9//3//f/9//3//f/9//3//f/9//3//f/9//3//f/9//3//f/9//3//f/9/c07vPZxz/3//f/9//3//f/9//3//f/9//3//f/9/EEKUUv9//3//f/9//3//f/9//3//f/9//3//f/9//3//f/9//3//f/9//3//f/9//3//f/9//3//f/9//3//f/9//3//f/9//3//f/9//3//f/9//3//f/9//3//f/9//3//f/9//3//f/9//3//f/9//3//fxBCUkr/f/9//3//f/9//3//f/9//3//f/9/ay3oHP9//3++dxFC+F7/f/9//3//f/9//3//f/9//3//f/9//3//f/9//3//f/9//3//f/9//3//f/9//3//f/9//3//f/9//3//f/9//3//f/9//3//f/9//3//fzFGSinee/9//3//f/9//3//f/9//3//f/9//3//f845GGP/f/9//3//f/9//3//f/9//3//f/9//3//f/9//3//f/9//3//f/9//3//f/9//3//f/9//3//f/9//3//f/9//3//f/9//3//f/9//3//f/9//3//f/9//3//f/9//3//f/9//3//f/9//3//f/9//3/OOZRS/3//f/9//3//f/9//3//f/9//3//f6YUCSH/f/9/c07XWv9//3//f/9//3//f/9//3//f/9//3//f/9//3//f/9//3//f/9//3//f/9//3//f/9//3//f/9//3//f/9//3//f/9//3//f/9//3//f/9//3+tNcYY/3//f/9//3//f/9//3//f/9//3//f/9//3+tNTln/3//f/9//3//f/9//3//f/9//3//f/9//3//f/9//3//f/9//3//f/9//3//f/9//3//f/9//3//f/9//3//f/9//3//f/9//3//f/9//3//f/9//3//f/9//3//f/9//3//f/9//3//f/9//3//f/9/7z33Xv9//3//f/9//3//f/9//3//f/9//39TSikle29TSvde/3//f/9//3//f/9//3//f/9//3//f/9//3//f/9//3//f/9//3//f/9//3//f/9//3//f/9//3//f/9//3//f/9//3//f/9//3//f/9//3//f/9/CCH3Xv9//3//f/9//3//f/9//3//f/9//3//f713zjnee/9//3//f/9//3//f/9//3//f/9//3//f/9//3//f/9//3//f/9//3//f/9//3//f/9//3//f/9//3//f/9//3//f/9//3//f/9//3//f/9//3//f/9//3//f/9//3//f/9//3//f/9//3//f/9//3/ee845GGP/f/9//3//f/9//3//f/9//3//f/9/tVYRQjFGdE7/f/9//3//f/9//3//f/9//3//f/9//3//f/9//3//f/9//3//f/9//3//f/9//3//f/9//3//f/9//3//f/9//3//f/9//3//f/9//3//f/9//385Zwgh/3//f/9//3//f/9//3//f/9//3//f/9//39aa+89/3//f/9//3//f/9//3//f/9//3//f/9//3//f/9//3//f/9//3//f/9//3//f/9//3//f/9//3//f/9//3//f/9//3//f/9//3//f/9//3//f/9//3//f/9//3//f/9//3//f/9//3//f/9//3//f/9/vXeMMTln/3//f/9//3//f/9//3//f/9//3//fzJGWmvee/9//3//f/9//3//f/9//3//f/9//3//f/9//3//f/9//3//f/9//3//f/9//3//f/9//3//f/9//3//f/9//3//f/9//3//f/9//3//f/9//3//f/9/rTWMMf9//3//f/9//3//f/9//3//f/9//3//f/9/GGOUUv9//3//f/9//3//f/9//3//f/9//3//f/9//3//f/9//3//f/9//3//f/9//3//f/9//3//f/9//3//f/9//3//f/9//3//f/9//3//f/9//3//f/9//3//f/9//3//f/9//3//f/9//3//f/9//3//f957ay1aa/9//3//f/9//3//f/9//3//f/9/vXcQQt57/3//f/9//3//f/9//3//f/9//3//f/9//3//f/9//3//f/9//3//f/9//3//f/9//3//f/9//3//f/9//3//f/9//3//f/9//3//f/9//3//f/9//3//f2strTX/f/9//3//f/9//3//f/9//3//f/9//3//fzFGvXf/f/9//3//f/9//3//f/9//3//f/9//3//f/9//3//f/9//3//f/9//3//f/9//3//f/9//3//f/9//3//f/9//3//f/9//3//f/9//3//f/9//3//f/9//3//f/9//3//f/9//3//f/9//3//f/9//3+cc0opnHP/f/9//3//f/9//3//f/9//3//f9daUkr/f/9//3//f/9//3//f/9//3//f/9//3//f/9//3//f/9//3//f/9//3//f/9//3//f/9//3//f/9//3//f/9//3//f/9//3//f/9//3//f/9//3//f/9//39KKc45/3//f/9//3//f/9//3//f/9//3//f/9//3/OOf9//3//f/9//3//f/9//3//f/9//3//f/9//3//f/9//3//f/9//3//f/9//3//f/9//3//f/9//3//f/9//3//f/9//3//f/9//3//f/9//3//f/9//3//f/9//3//f/9//3//f/9//3//f/9//3//f/9/nHMIIf9//3//f/9//3//f/9//3//f/9//39TSnNO/3//f/9//3//f/9//3//f/9//3//f/9//3//f/9//3//f/9//3//f/9//3//f/9//3//f/9//3//f/9//3//f/9//3//f/9//3//f/9//3//f/9//3//f957rTUQQv9//3//f/9//3//f/9//3//f/9//3//f3NOUkr/f/9//3//f/9//3//f/9//3//f/9//3//f/9//3//f/9//3//f/9//3//f/9//3//f/9//3//f/9//3//f/9//3//f/9//3//f/9//3//f/9//3//f/9//3//f/9//3//f/9//3//f/9//3//f/9//3//f3tvKSX/f/9//3//f/9//3//f/9//3//f9977z29d/9//3//f/9//3//f/9//3//f/9//3//f/9//3//f/9//3//f/9//3//f/9//3//f/9//3//f/9//3//f/9//3//f/9//3//f/9//3//f/9//3//f/9//3/ee845c07/f/9//3//f/9//3//f/9//3//f/9/3nvvPVpr/3//f/9//3//f/9//3//f/9//3//f/9//3//f/9//3//f/9//3//f/9//3//f/9//3//f/9//3//f/9//3//f/9//3//f/9//3//f/9//3//f/9//3//f/9//3//f/9//3//f/9//3//f/9//3//f/9//39aaykl/3//f/9//3//f/9//3//f/9//3/WWpRS/3//f/9//3//f/9//3//f/9//3//f/9//3//f/9//3//f/9//3//f/9//3//f/9//3//f/9//3//f/9//3//f/9//3//f/9//3//f/9//3//f/9//3//f/9/vXfOOXNO/3//f/9//3//f/9//3//f/9//3//f1prrTX/f/9//3//f/9//3//f/9//3//f/9//3//f/9//3//f/9//3//f/9//3//f/9//3//f/9//3//f/9//3//f/9//3//f/9//3//f/9//3//f/9//3//f/9//3//f/9//3//f/9//3//f/9//3//f/9//3//f/9/e28IId57/3//f/9//3//f/9//3//f/9/MUacc/9//3//f/9//3//f/9//3//f/9//3//f/9//3//f/9//3//f/9//3//f/9//3//f/9//3//f/9//3//f/9//3//f/9//3//f/9//3//f/9//3//f/9//3//f713jDH3Xv9//3//f/9//3//f/9//3//f/9/3nvvPb13/3//f/9//3//f/9//3//f/9//3//f/9//3//f/9//3//f/9//3//f/9//3//f/9//3//f/9//3//f/9//3//f/9//3//f/9//3//f/9//3//f/9//3//f/9//3//f/9//3//f/9//3//f/9//3//f/9//3//f3tvKSXee/9//3//f/9//3//f/9//39aa1JK/3//f/9//3//f/9//3//f/9//3//f/9//3//f/9//3//f/9//3//f/9//3//f/9//3//f/9//3//f/9//3//f/9//3//f/9//3//f/9//3//f/9//3//f/9//38YY2stGGPee/9//3//f/9//3//f/9//3//f5RSEEL/f/9//3//f/9//3//f/9//3//f/9//3//f/9//3//f/9//3//f/9//3//f/9//3//f/9//3//f/9//3//f/9//3//f/9//3//f/9//3//f/9//3//f/9//3//f/9//3//f/9//3//f/9//3//f/9//3//f/9//3+cc0ope2//f/9//3//f/9//3//f/9/jDE5Z/9//3//f/9//3//f/9//3//f/9//3//f/9//3//f/9//3//f/9//3//f/9//3//f/9//3//f/9//3//f/9//3//f/9//3//f/9//3//f/9//3//f/9//3//f/9/tVYIIZxz/3//f/9//3//f/9//3//f/9//3+MMRhj/3//f/9//3//f/9//3//f/9//3//f/9//3//f/9//3//f/9//3//f/9//3//f/9//3//f/9//3//f/9//3//f/9//3//f/9//3//f/9//3//f/9//3//f/9//3//f/9//3//f/9//3//f/9//3//f/9//3//f/9/3nuMMVpr/3//f/9//3//f/9/3nsYY+893nv/f/9//3//f/9//3//f/9//3//f/9//3//f/9//3//f/9//3//f/9//3//f/9//3//f/9//3//f/9//3//f/9//3//f/9//3//f/9//3//f/9//3//f/9//3//f+89Ywz/f/9//3//f/9//3//f/9//3//f7VWlFLee/9//3//f/9//3//f/9//3//f/9//3//f/9//3//f/9//3//f/9//3//f/9//3//f/9//3//f/9//3//f/9//3//f/9//3//f/9//3//f/9//3//f/9//3//f/9//3//f/9//3//f/9//3//f/9//3//f/9//3//f957zjk5Z/9//3//f/9//3//f/9/8D2dc/9//3//f/9//3//f/9//3//f/9//3//f/9//3//f/9//3//f/9//3//f/9//3//f/9//3//f/9//3//f/9//3//f/9//3//f/9//3//f/9//3//f/9//3//f/9//38IIXNO/3//f/9//3//f/9//3//f/9/vXfOOf9//3//f/9//3//f/9//3//f/9//3//f/9//3//f/9//3//f/9//3//f/9//3//f/9//3//f/9//3//f/9//3//f/9//3//f/9//3//f/9//3//f/9//3//f/9//3//f/9//3//f/9//3//f/9//3//f/9//3//f/9//3//f601OWf/f/9//3//f/9//3/PObZWvnf/f/9//3//f/9//3//f/9//3//f/9//3//f/9//3//f/9//3//f/9//3//f/9//3//f/9//3//f/9//3//f/9//3//f/9//3//f/9//3//f/9//3//f/9//3//f/9/CCF7b/9//3//f/9//3//f/9//3+9d601OWf/f/9//3//f/9//3//f/9//3//f/9//3//f/9//3//f/9//3//f/9//3//f/9//3//f/9//3//f/9//3//f/9//3//f/9//3//f/9//3//f/9//3//f/9//3//f/9//3//f/9//3//f/9//3//f/9//3//f/9//3//f/9//3/vPfde/3//f/9//3//fxln8D29d/9//3//f/9//3//f/9//3//f/9//3//f/9//3//f/9//3//f/9//3//f/9//3//f/9//3//f/9//3//f/9//3//f/9//3//f/9//3//f/9//3//f/9//3//f/9//397b4wxnHP/f/9//3//f/9//3//f/9/lFJSSv9//3//f/9//3//f/9//3//f/9//3//f/9//3//f/9//3//f/9//3//f/9//3//f/9//3//f/9//3//f/9//3//f/9//3//f/9//3//f/9//3//f/9//3//f/9//3//f/9//3//f/9//3//f/9//3//f/9//3//f/9//3//f/9/c073Xv9//3//f/9/3nsQQltr/3//f/9//3//f/9//3//f/9//3//f/9//3//f/9//3//f/9//3//f/9//3//f/9//3//f/9//3//f/9//3//f/9//3//f/9//3//f/9//3//f/9//3//f/9//3//f/9/GGPOOd57/3//f/9//3//f/9//385ZxBC3nv/f/9//3//f/9//3//f/9//3//f/9//3//f/9//3//f/9//3//f/9//3//f/9//3//f/9//3//f/9//3//f/9//3//f/9//3//f/9//3//f/9//3//f/9//3//f/9//3//f/9//3//f/9//3//f/9//3//f/9//3//f/9//3//f957c07/f/9//3++dxFCGWP/f/9//3//f/9//3//f/9//3//f/9//3//f/9//3//f/9//3//f/9//3//f/9//3//f/9//3//f/9//3//f/9//3//f/9//3//f/9//3//f/9//3//f/9//3//f/9//3//f7VWrTX/f/9//3//f/9//3//f/dezjn/f/9//3//f/9//3//f/9//3//f/9//3//f/9//3//f/9//3//f/9//3//f/9//3//f/9//3//f/9//3//f/9//3//f/9//3//f/9//3//f/9//3//f/9//3//f/9//3//f/9//3//f/9//3//f/9//3//f/9//3//f/9//3//f/9//3//fykl/3//f/9/8EFSSv9//3//f/9//3//f/9//3//f/9//3//f/9//3//f/9//3//f/9//3//f/9//3//f/9//3//f/9//3//f/9//3//f/9//3//f/9//3//f/9//3//f/9//3//f/9//3//f/9//38QQlJK/3//f/9//3//f/9/917vPb13/3//f/9//3//f/9//3//f/9//3//f/9//3//f/9//3//f/9//3//f/9//3//f/9//3//f/9//3//f/9//3//f/9//3//f/9//3//f/9//3//f/9//3//f/9//3//f/9//3//f/9//3//f/9//3//f/9//3//f/9//3//f/9//3//f/9//3+MMZRSvXcQQnNO/3//f/9//3//f/9//3//f/9//3//f/9//3//f/9//3//f/9//3//f/9//3//f/9//3//f/9//3//f/9//3//f/9//3//f/9//3//f/9//3//f/9//3//f/9//3//f/9//3//f/9/5xycc/9//3//f/9//397bxBCvXf/f/9//3//f/9//3//f/9//3//f/9//3//f/9//3//f/9//3//f/9//3//f/9//3//f/9//3//f/9//3//f/9//3//f/9//3//f/9//3//f/9//3//f/9//3//f/9//3//f/9//3//f/9//3//f/9//3//f/9//3//f/9//3//f/9//3//f/9/OWetNVJKMUb/f/9//3//f/9//3//f/9//3//f/9//3//f/9//3//f/9//3//f/9//3//f/9//3//f/9//3//f/9//3//f/9//3//f/9//3//f/9//3//f/9//3//f/9//3//f/9//3//f/9//3//f0st/3//f/9//3//f713zjl7b/9//3//f/9//3//f/9//3//f/9//3//f/9//3//f/9//3//f/9//3//f/9//3//f/9//3//f/9//3//f/9//3//f/9//3//f/9//3//f/9//3//f/9//3//f/9//3//f/9//3//f/9//3//f/9//3//f/9//3//f/9//3//f/9//3//f/9//3//f/9/e297b/9//3//f/9//3//f/9//3//f/9//3//f/9//3//f/9//3//f/9//3//f/9//3//f/9//3//f/9//3//f/9//3//f/9//3//f/9//3//f/9//3//f/9//3//f/9//3//f/9//3//f/9/vndsLXxv/3//f/9/e2/OOVpr/3//f/9//3//f/9//3//f/9//3//f/9//3//f/9//3//f/9//3//f/9//3//f/9//3//f/9//3//f/9//3//f/9//3//f/9//3//f/9//3//f/9//3//f/9//3//f/9//3//f/9//3//f/9//3//f/9//3//f/9//3//f/9//3//f/9//3//f/9//3//f/9//3//f/9//3//f/9//3//f/9//3//f/9//3//f/9//3//f/9//3//f/9//3//f/9//3//f/9//3//f/9//3//f/9//3//f/9//3//f/9//3//f/9//3//f/9//3//f/9//3//f/9//3//fxhjjDG+d/9/33vee601OWf/f/9//3//f/9//3//f/9//3//f/9//3//f/9//3//f/9//3//f/9//3//f/9//3//f/9//3//f/9//3//f/9//3//f/9//3//f/9//3//f/9//3//f/9//3//f/9//3//f/9//3//f/9//3//f/9//3//f/9//3//f/9//3//f/9//3//f/9//3//f/9//3//f/9//3//f/9//3//f/9//3//f/9//3//f/9//3//f/9//3//f/9//3//f/9//3//f/9//3//f/9//3//f/9//3//f/9//3//f/9//3//f/9//3//f/9//3//f/9//3//f/9//3//f/9//3+2Vo0x/3//f5RSEUa9d/9//3//f/9//3//f/9//3//f/9//3//f/9//3//f/9//3//f/9//3//f/9//3//f/9//3//f/9//3//f/9//3//f/9//3//f/9//3//f/9//3//f/9//3//f/9//3//f/9//3//f/9//3//f/9//3//f/9//3//f/9//3//f/9//3//f/9//3//f/9//3//f/9//3//f/9//3//f/9//3//f/9//3//f/9//3//f/9//3//f/9//3//f/9//3//f/9//3//f/9//3//f/9//3//f/9//3//f/9//3//f/9//3//f/9//3//f/9//3//f/9//3//f/9//3//f/9/WmfPOZVW7z10Tv9//3//f/9//3//f/9//3//f/9//3//f/9//3//f/9//3//f/9//3//f/9//3//f/9//3//f/9//3//f/9//3//f/9//3//f/9//3//f/9//3//f/9//3//f/9//3//f/9//3//f/9//3//f/9//3//f/9//3//f/9//3//f/9//3//f/9//3//f/9//3//f/9//3//f/9//3//f/9//3//f/9//3//f/9//3//f/9//3//f/9//3//f/9//3//f/9//3//f/9//3//f/9//3//f/9//3//f/9//3//f/9//3//f/9//3//f/9//3//f/9//3//f/9//3//f/9//3//f/9/e28YY/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0YAAAAUAAAACAAAAEdESUMDAAAAIgAAAAwAAAD/////IgAAAAwAAAD/////JQAAAAwAAAANAACAKAAAAAwAAAAEAAAAIgAAAAwAAAD/////IgAAAAwAAAD+////JwAAABgAAAAEAAAAAAAAAP///wAAAAAAJQAAAAwAAAAEAAAATAAAAGQAAAAAAAAAcgAAAH8BAAC6AAAAAAAAAHIAAACAAQAASQAAACEA8AAAAAAAAAAAAAAAgD8AAAAAAAAAAAAAgD8AAAAAAAAAAAAAAAAAAAAAAAAAAAAAAAAAAAAAAAAAACUAAAAMAAAAAAAAgCgAAAAMAAAABAAAACcAAAAYAAAABAAAAAAAAAD///8AAAAAACUAAAAMAAAABAAAAEwAAABkAAAAFQAAAHIAAABqAQAAhgAAABUAAAByAAAAVgEAABUAAAAhAPAAAAAAAAAAAAAAAIA/AAAAAAAAAAAAAIA/AAAAAAAAAAAAAAAAAAAAAAAAAAAAAAAAAAAAAAAAAAAlAAAADAAAAAAAAIAoAAAADAAAAAQAAAAlAAAADAAAAAEAAAAYAAAADAAAAAAAAAASAAAADAAAAAEAAAAeAAAAGAAAABUAAAByAAAAawEAAIcAAAAlAAAADAAAAAEAAABUAAAAoAAAABYAAAByAAAAiwAAAIYAAAABAAAAAMCAQY7jgEEWAAAAcgAAAA4AAABMAAAAAAAAAAAAAAAAAAAA//////////9oAAAASABlAHIAbgBhAG4AZABvACAATABlAHMAbQBlAAsAAAAIAAAABgAAAAkAAAAIAAAACQAAAAkAAAAJAAAABAAAAAgAAAAIAAAABwAAAA4AAAAIAAAASwAAAEAAAAAwAAAABQAAACAAAAABAAAAAQAAABAAAAAAAAAAAAAAAIABAADAAAAAAAAAAAAAAACAAQAAwAAAACUAAAAMAAAAAgAAACcAAAAYAAAABAAAAAAAAAD///8AAAAAACUAAAAMAAAABAAAAEwAAABkAAAAFQAAAIwAAABqAQAAoAAAABUAAACMAAAAVgEAABUAAAAhAPAAAAAAAAAAAAAAAIA/AAAAAAAAAAAAAIA/AAAAAAAAAAAAAAAAAAAAAAAAAAAAAAAAAAAAAAAAAAAlAAAADAAAAAAAAIAoAAAADAAAAAQAAAAlAAAADAAAAAEAAAAYAAAADAAAAAAAAAASAAAADAAAAAEAAAAeAAAAGAAAABUAAACMAAAAawEAAKEAAAAlAAAADAAAAAEAAABUAAAArAAAABYAAACMAAAAfQAAAKAAAAABAAAAAMCAQY7jgEEWAAAAjAAAABAAAABMAAAAAAAAAAAAAAAAAAAA//////////9sAAAARABpAHIAZQBjAHQAbwByACAAVABpAHQAdQBsAGEAcgALAAAABAAAAAYAAAAIAAAABwAAAAUAAAAJAAAABgAAAAQAAAAIAAAABAAAAAUAAAAJAAAABAAAAAgAAAAGAAAASwAAAEAAAAAwAAAABQAAACAAAAABAAAAAQAAABAAAAAAAAAAAAAAAIABAADAAAAAAAAAAAAAAACAAQAAwAAAACUAAAAMAAAAAgAAACcAAAAYAAAABAAAAAAAAAD///8AAAAAACUAAAAMAAAABAAAAEwAAABkAAAAFQAAAKYAAABCAQAAugAAABUAAACmAAAALgEAABUAAAAhAPAAAAAAAAAAAAAAAIA/AAAAAAAAAAAAAIA/AAAAAAAAAAAAAAAAAAAAAAAAAAAAAAAAAAAAAAAAAAAlAAAADAAAAAAAAIAoAAAADAAAAAQAAAAlAAAADAAAAAEAAAAYAAAADAAAAAAAAAASAAAADAAAAAEAAAAWAAAADAAAAAAAAABUAAAAGAEAABYAAACmAAAAQQEAALoAAAABAAAAAMCAQY7jgEEWAAAApgAAACIAAABMAAAABAAAABUAAACmAAAAQwEAALsAAACQAAAARgBpAHIAbQBhAGQAbwAgAHAAbwByADoAIABIAEUAUgBOAEEATgBEAE8AIABMAEUAUwBNAEUAIABSAE8ATQBFAFIATwAIAAAABAAAAAYAAAAOAAAACAAAAAkAAAAJAAAABAAAAAkAAAAJAAAABgAAAAMAAAAEAAAACwAAAAgAAAAKAAAADAAAAAoAAAAMAAAACwAAAAwAAAAEAAAACAAAAAgAAAAJAAAADgAAAAgAAAAEAAAACgAAAAwAAAAOAAAACAAAAAoAAAAM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bWwna86sVx6jjlPIbsjxVRHog2egTamtOjIJgs/aNjY=</DigestValue>
    </Reference>
    <Reference Type="http://www.w3.org/2000/09/xmldsig#Object" URI="#idOfficeObject">
      <DigestMethod Algorithm="http://www.w3.org/2001/04/xmlenc#sha256"/>
      <DigestValue>s/QPYzYOUpvf9WXzVlgew3SLku/1VKeRd9RJSglJmL4=</DigestValue>
    </Reference>
    <Reference Type="http://uri.etsi.org/01903#SignedProperties" URI="#idSignedProperties">
      <Transforms>
        <Transform Algorithm="http://www.w3.org/TR/2001/REC-xml-c14n-20010315"/>
      </Transforms>
      <DigestMethod Algorithm="http://www.w3.org/2001/04/xmlenc#sha256"/>
      <DigestValue>QADv0Vyqjn2fqE0KkLWcfTNDaTdHsEQaiuAX4WMHg9Y=</DigestValue>
    </Reference>
    <Reference Type="http://www.w3.org/2000/09/xmldsig#Object" URI="#idValidSigLnImg">
      <DigestMethod Algorithm="http://www.w3.org/2001/04/xmlenc#sha256"/>
      <DigestValue>nYQRiWoD2N7dfSNU1F8qlU7Ah4jODx7Iq+7PxRi/PFk=</DigestValue>
    </Reference>
    <Reference Type="http://www.w3.org/2000/09/xmldsig#Object" URI="#idInvalidSigLnImg">
      <DigestMethod Algorithm="http://www.w3.org/2001/04/xmlenc#sha256"/>
      <DigestValue>RK9t3d0hZjfXVWhwv4AaPyeuEQ2Xr/svumzTlXTQ4tU=</DigestValue>
    </Reference>
  </SignedInfo>
  <SignatureValue>DTTMyfuc9nlBaNp1S6jsjcB049NkBUya4OkB9NlXlhPQ1w08aTF0kTWUwUHs9kBa1/w+r+pqrldL
pPBJqOEZNbojopJkhdzKR4OLDtXjOzh+T/AQg2/G4Z9RPvIjTvxi22k3nuatQ5jWk/R51CfXiFwF
Nhxq5PXBOY7wK2qLcshcO2JUgjL+J+UpldWIyV01zEhU2vr1+SYEnNHsbXOzDgdBerN8yH9m4RSI
cfEMGeSwXu90Oxg2XdWHEr2hC+ZoBR2ilU5xjgFkmcycrYeZs9Xz6imR4pGQ06AOkQpwqevMqZE9
B1J64LYYrImqSOfuxM3JE60MVAhc4MKsuPilYQ==</SignatureValue>
  <KeyInfo>
    <X509Data>
      <X509Certificate>MIIKJTCCCA2gAwIBAgITXAAAx+SF7HlQWyzEPQAAAADH5DANBgkqhkiG9w0BAQsFADBXMRcwFQYDVQQFEw5SVUMgODAwODA2MTAtNzEVMBMGA1UEChMMQ09ERTEwMCBTLkEuMQswCQYDVQQGEwJQWTEYMBYGA1UEAxMPQ0EtQ09ERTEwMCBTLkEuMB4XDTIyMTAyODEzNTMyMVoXDTI0MTAyODEzNTMyMVowgb8xJjAkBgNVBAMTHU1JR1VFTCBBTkdFTCBaQUxESVZBUiBTSUxWRVJBMTUwMwYDVQQKEyxDRVJUSUZJQ0FETyBDVUFMSUZJQ0FETyBERSBGSVJNQSBFTEVDVFJPTklDQTELMAkGA1UEBhMCUFkxFTATBgNVBCoTDE1JR1VFTCBBTkdFTDEZMBcGA1UEBBMQWkFMRElWQVIgU0lMVkVSQTESMBAGA1UEBRMJQ0kxMTE2ODc0MQswCQYDVQQLEwJGMjCCASIwDQYJKoZIhvcNAQEBBQADggEPADCCAQoCggEBALTCeBRzQAY6k4YNPKpK6hhVP3JajAo6WmwnuYOKdSnpPZweYnnqkcfWR8y/zzBFokjUbckGygtua4XryjLbm5nDAOEEkZFGAHwPiIvggyN4cFY8BiheMnvIkWi8c2rq2r3CeslFhgTZEE4ezivVp+YSBBs7tQu1B8v0zlstKYTbqp2re44vdsiMrHLMZtmxF6PecoFVCpi47YIFHozcFGLD542fTAyfbVtdnYCTRhGgdsCOxJMPRe+6sP4edLwcGcSlqTy0pqks9uzO+WqOijYKX0zN+Lstq/Z79Sig+acmUMBJ5Jh7y6PEN/iN6SG16ucA22hmr2atSJXyWGjGc2sCAwEAAaOCBX8wggV7MA4GA1UdDwEB/wQEAwIF4DAMBgNVHRMBAf8EAjAAMCAGA1UdJQEB/wQWMBQGCCsGAQUFBwMCBggrBgEFBQcDBDAdBgNVHQ4EFgQU+kjRx6nVwKU9JVmjKaghiaAVMEM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McBgNVHSAEggMTMIIDDzCCAwsGCysGAQQBg65wAQEEMIIC+jBKBggrBgEFBQcCARY+aHR0cDovL3d3dy5jb2RlMTAwLmNvbS5weS9yZXBvc2l0b3Jpby1kZS1kb2N1bWVudG9zLXB1YmxpY29zLwAwggFWBggrBgEFBQcCAjCCAUgeggFEAEMAZQByAHQAaQBmAGkAYwBhAGQAbwAgAGMAdQBhAGwAaQBmAGkAYwBhAGQAbwAgAGQAZQAgAGYAaQByAG0AYQAgAGUAbABlAGMAdAByAPMAbgBpAGMAYQAgAHQAaQBwAG8AIABGADIAIAAoAGMAbABhAHYAZQBzACAAZQBuACAAZABpAHMAcABvAHMAaQB0AGkAdgBvACAAYwB1AGEAbABpAGYAaQBjAGEAZABvACkAIABzAHUAagBlAHQAYQAgAGEAIABsAGEAcwAgAGMAbwBuAGQAaQBjAGkAbwBuAGUAcwAgAGQAZQAgAHUAcwBvACAAZQB4AHAAdQBlAHMAdABhAHMAIABlAG4AIABsAGEAIABEAFAAQwAgAGQAZQBsACAAUABDAFMAQwAgAEMATwBEAEUAMQAwADAAIABTAC4AQQAuMIIBUAYIKwYBBQUHAgIwggFCHoIBPgBRAHUAYQBsAGkAZgBpAGUAZAAgAGMAZQByAHQAaQBmAGkAYwBhAHQAZQAgAG8AZgAgAGUAbABlAGMAdAByAG8AbgBpAGMAIABzAGkAZwBuAGEAdAB1AHIAZQAgAHQAeQBwAGUAIABGADIAIAAoAGsAZQB5AHMAIABpAG4AIABxAHUAYQBsAGkAZgBpAGUAZAAgAGQAZQB2AGkAYwBlACkAIABzAHUAYgBqAGUAYwB0ACAAdABvACAAdABoAGUAIABjAG8AbgBkAGkAdABpAG8AbgBzACAAbwBmACAAdQBzAGUAIABzAGUAdAAgAGYAbwByAHQAaAAgAGkAbgAgAHQAaABlACAAQwBQAFMAIABvAGYAIAB0AGgAZQAgAFAAQwBTAEMAIABDAE8ARABFADEAMAAwACAAUwAuAEEALjBTBgNVHREETDBKgRxNSUdVRUwuWkFMRElWQVJAQVRMQVMuQ09NLlBZpCowKDEmMCQGA1UEDRMdRklSTUEgRUxFQ1RST05JQ0EgQ1VBTElGSUNBREEwDQYJKoZIhvcNAQELBQADggIBABOwWIuR/HV4COL1d8nAPmBeHcZnQS7zG2A5SN3x8885w3QaF616/ZYgtEIVpaCuSCaXqctVz4iiJcJbqspl8QTN2HZ3aq+cRC69d8C4xPVVFEvALcqOrjKfE7Rdcv9/s+H14LNdWyJp4JyE8dwXeXrT1Vs73lKBa1fX0lKMktGw9gjCGIETpp6hTO51rwozy+GRC+xVaHDILbPULNkG9jR9TE8seUNrz45YRUHi98ki/4TzA03vmlhzlKC8ba5l4ChAajia8SQoaXdrBi0yWTsGzEwExIZ3PwpY1PAh2tUBq4ZTnH6rp4l0/pqAA95sFaMMKl3JWPLPVQvjOrfFN+Lb9vuuW8UfxWdSuQKgQfYp/RERtZCkrV7bC/mgoBdkP2/sO198Zi4PqFf8PeNWCtIzS4O5cpav3NI7T2iwTfE74+s+pspFOPUgE8tyhUCT7QaTYhPgxPjAAxvsbfwJ7WBtEskkfkQ1Bf5fNp4F+dRoEqPv9kEdo2cAJ2cCiA5exxHW1xBYpdCTIXy1CXr8kdp2P0aGlF14a5O5ohGAORFiCn8te4o8jSB3yAicxMAibzlwcB5cZ9dqY1HaNE32r1WjY6xOwINWynnQ8HZrIc7zMGnEj87J/eqZ5otUYI6dpF8+AMw4GXJQXJQXfU/p0CerYNJ0giU7URbN9EIIh0G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Lu1yItisNNGJhgWhQl1iUPcngwGk/nf15/JFfeUoIJY=</DigestValue>
      </Reference>
      <Reference URI="/xl/activeX/activeX1.xml?ContentType=application/vnd.ms-office.activeX+xml">
        <DigestMethod Algorithm="http://www.w3.org/2001/04/xmlenc#sha256"/>
        <DigestValue>9lyHdt6FdJzDrqAfrR0Ra9dZqYdQVBFLcW4IEkBDGJM=</DigestValue>
      </Reference>
      <Reference URI="/xl/calcChain.xml?ContentType=application/vnd.openxmlformats-officedocument.spreadsheetml.calcChain+xml">
        <DigestMethod Algorithm="http://www.w3.org/2001/04/xmlenc#sha256"/>
        <DigestValue>W1iXrBzeheXs2SVhxglhwKsoEy3K7Etgq8qpLID2UHo=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drawing1.xml?ContentType=application/vnd.openxmlformats-officedocument.drawing+xml">
        <DigestMethod Algorithm="http://www.w3.org/2001/04/xmlenc#sha256"/>
        <DigestValue>yVYkAbt1iTXoXY/rWy/dfWyozFM4ob80WwMJObP8k/E=</DigestValue>
      </Reference>
      <Reference URI="/xl/drawings/drawing2.xml?ContentType=application/vnd.openxmlformats-officedocument.drawing+xml">
        <DigestMethod Algorithm="http://www.w3.org/2001/04/xmlenc#sha256"/>
        <DigestValue>2k+bxVdSIeyMmxj0qAmr3PxRIs/xgvPxoRqwI2Aj+4Q=</DigestValue>
      </Reference>
      <Reference URI="/xl/drawings/drawing3.xml?ContentType=application/vnd.openxmlformats-officedocument.drawing+xml">
        <DigestMethod Algorithm="http://www.w3.org/2001/04/xmlenc#sha256"/>
        <DigestValue>xX0QrUik556APKfQpXhht81PwZO6xnUFMWDsKWXB50c=</DigestValue>
      </Reference>
      <Reference URI="/xl/drawings/drawing4.xml?ContentType=application/vnd.openxmlformats-officedocument.drawing+xml">
        <DigestMethod Algorithm="http://www.w3.org/2001/04/xmlenc#sha256"/>
        <DigestValue>ibFzMv2IA0vOTo7x6aHCEubYT5KgunfQpwROOpiDu18=</DigestValue>
      </Reference>
      <Reference URI="/xl/drawings/drawing5.xml?ContentType=application/vnd.openxmlformats-officedocument.drawing+xml">
        <DigestMethod Algorithm="http://www.w3.org/2001/04/xmlenc#sha256"/>
        <DigestValue>5jU05sQEPWv9cxjfI40P2WOYUHuwab2QnRx+KlNQmo4=</DigestValue>
      </Reference>
      <Reference URI="/xl/drawings/drawing6.xml?ContentType=application/vnd.openxmlformats-officedocument.drawing+xml">
        <DigestMethod Algorithm="http://www.w3.org/2001/04/xmlenc#sha256"/>
        <DigestValue>DTPzmP9nSErl5Rd01RSFLuHdUZ9J3Rhy83HdJ0MDVlk=</DigestValue>
      </Reference>
      <Reference URI="/xl/drawings/drawing7.xml?ContentType=application/vnd.openxmlformats-officedocument.drawing+xml">
        <DigestMethod Algorithm="http://www.w3.org/2001/04/xmlenc#sha256"/>
        <DigestValue>+udVZLX6Z/pMNC1d7w9pXdA5ZN7MPdyZZLw+a4xuAcw=</DigestValue>
      </Reference>
      <Reference URI="/xl/drawings/drawing8.xml?ContentType=application/vnd.openxmlformats-officedocument.drawing+xml">
        <DigestMethod Algorithm="http://www.w3.org/2001/04/xmlenc#sha256"/>
        <DigestValue>RUy1vYeyx/AStBUqK/S9XB7yLNd9uHIrDB2llw/7NQE=</DigestValue>
      </Reference>
      <Reference URI="/xl/drawings/vmlDrawing1.vml?ContentType=application/vnd.openxmlformats-officedocument.vmlDrawing">
        <DigestMethod Algorithm="http://www.w3.org/2001/04/xmlenc#sha256"/>
        <DigestValue>dvMP3f4ELbTU5lu750HRhOSsvhY+VxHN3B+6V3hn1U4=</DigestValue>
      </Reference>
      <Reference URI="/xl/drawings/vmlDrawing2.vml?ContentType=application/vnd.openxmlformats-officedocument.vmlDrawing">
        <DigestMethod Algorithm="http://www.w3.org/2001/04/xmlenc#sha256"/>
        <DigestValue>5zUthhCVBeQmggLV+ss5gxoXiW/xDN1/MbuKTqlj76o=</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MJ8pQ9X1rASO8A7K1iSkST1aYMPqNdVSyaDgfZ/yGVc=</DigestValue>
      </Reference>
      <Reference URI="/xl/media/image3.emf?ContentType=image/x-emf">
        <DigestMethod Algorithm="http://www.w3.org/2001/04/xmlenc#sha256"/>
        <DigestValue>N3Js9Z+Zjp6gzo3XD2wX5iwfwP72XVxRRWCIH19HC/c=</DigestValue>
      </Reference>
      <Reference URI="/xl/media/image4.emf?ContentType=image/x-emf">
        <DigestMethod Algorithm="http://www.w3.org/2001/04/xmlenc#sha256"/>
        <DigestValue>DXw2Sapn5+22/zVEH04e3GgSDQnPXsw5/XBZaQqm7F0=</DigestValue>
      </Reference>
      <Reference URI="/xl/media/image5.emf?ContentType=image/x-emf">
        <DigestMethod Algorithm="http://www.w3.org/2001/04/xmlenc#sha256"/>
        <DigestValue>cYfZyM0JziFso7Ose3Slf4Kup58+Xr0Ds/5/uMrJr1c=</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10.bin?ContentType=application/vnd.openxmlformats-officedocument.spreadsheetml.printerSettings">
        <DigestMethod Algorithm="http://www.w3.org/2001/04/xmlenc#sha256"/>
        <DigestValue>ZVxXhJn6XmjT/m1Dw2UhwYZPVXYMSYE+DUFTlsgHV4s=</DigestValue>
      </Reference>
      <Reference URI="/xl/printerSettings/printerSettings11.bin?ContentType=application/vnd.openxmlformats-officedocument.spreadsheetml.printerSettings">
        <DigestMethod Algorithm="http://www.w3.org/2001/04/xmlenc#sha256"/>
        <DigestValue>ZVxXhJn6XmjT/m1Dw2UhwYZPVXYMSYE+DUFTlsgHV4s=</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vgaglTYY8ldDI3np+fkDPkAMI9Om5H1Khp+orjrXFAQ=</DigestValue>
      </Reference>
      <Reference URI="/xl/printerSettings/printerSettings14.bin?ContentType=application/vnd.openxmlformats-officedocument.spreadsheetml.printerSettings">
        <DigestMethod Algorithm="http://www.w3.org/2001/04/xmlenc#sha256"/>
        <DigestValue>TRrCOIAvgyay9+dOHANtMRhI4Mlj24DaFIyKQoKcdPw=</DigestValue>
      </Reference>
      <Reference URI="/xl/printerSettings/printerSettings15.bin?ContentType=application/vnd.openxmlformats-officedocument.spreadsheetml.printerSettings">
        <DigestMethod Algorithm="http://www.w3.org/2001/04/xmlenc#sha256"/>
        <DigestValue>aKO8XWThzgvGlTVSu23kX37OoqtKGS6PBUkmhsicI1Y=</DigestValue>
      </Reference>
      <Reference URI="/xl/printerSettings/printerSettings16.bin?ContentType=application/vnd.openxmlformats-officedocument.spreadsheetml.printerSettings">
        <DigestMethod Algorithm="http://www.w3.org/2001/04/xmlenc#sha256"/>
        <DigestValue>TRrCOIAvgyay9+dOHANtMRhI4Mlj24DaFIyKQoKcdPw=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+BdIrUjIF4dgpdETKzetI2+2MzZeXWu+2X9Vqcg88Hw=</DigestValue>
      </Reference>
      <Reference URI="/xl/printerSettings/printerSettings24.bin?ContentType=application/vnd.openxmlformats-officedocument.spreadsheetml.printerSettings">
        <DigestMethod Algorithm="http://www.w3.org/2001/04/xmlenc#sha256"/>
        <DigestValue>OGD3iF2+l78gTInlDCWFPycZVuHBpUE02raJ/Wr5XCI=</DigestValue>
      </Reference>
      <Reference URI="/xl/printerSettings/printerSettings25.bin?ContentType=application/vnd.openxmlformats-officedocument.spreadsheetml.printerSettings">
        <DigestMethod Algorithm="http://www.w3.org/2001/04/xmlenc#sha256"/>
        <DigestValue>aKO8XWThzgvGlTVSu23kX37OoqtKGS6PBUkmhsicI1Y=</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MXec2D+WMU8itUC5NxoyllqwEi3fXNlaIfg2JySEdZE=</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62Mbz0jKBFYydzom6ZAWnOjLp5a/DFv+xq8VMistPUQ=</DigestValue>
      </Reference>
      <Reference URI="/xl/printerSettings/printerSettings8.bin?ContentType=application/vnd.openxmlformats-officedocument.spreadsheetml.printerSettings">
        <DigestMethod Algorithm="http://www.w3.org/2001/04/xmlenc#sha256"/>
        <DigestValue>Jqz5i9tR38GrvaRRrgAOPFH5hrhDZ9jmdLWbmj3o8Vg=</DigestValue>
      </Reference>
      <Reference URI="/xl/printerSettings/printerSettings9.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xyZt5H0UpVxMHPrBuZNp+aR4XtzczSwVAzTIwfnDS7k=</DigestValue>
      </Reference>
      <Reference URI="/xl/styles.xml?ContentType=application/vnd.openxmlformats-officedocument.spreadsheetml.styles+xml">
        <DigestMethod Algorithm="http://www.w3.org/2001/04/xmlenc#sha256"/>
        <DigestValue>Y/xZuRbytEG4lDw3jIz0Z/YcYEA+TMSNqM54Vvger2Q=</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HIQuRk/9jH/yXzOlcRY5B+7FOserfbAPiLGHgUHyA44=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xj9I8bUO8u45tgupVmhHwJxSSehf89O5y5TvNSjoxwM=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Y4FvX1i+7XY1oKNU/ZYpLNX6UzonxbqgrVwNIuiIhoU=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oIz2QtWN7Qy3auf2JJ2QqCgW2+LoWuBYIQ5R01s3LS0=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NkOaOWRWV+2nFdIdEiHarqBwXM9YZggX8p+EozkeKSg=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6VN1ivBXX0GdVkXNQfDueIpfUOfpH98Tp7kLuT6CMdA=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fN0o/N9G/JAqo8dVdBo/NbUNlJRcMn9cIS7RAnyiDWo=</DigestValue>
      </Reference>
      <Reference URI="/xl/worksheets/sheet1.xml?ContentType=application/vnd.openxmlformats-officedocument.spreadsheetml.worksheet+xml">
        <DigestMethod Algorithm="http://www.w3.org/2001/04/xmlenc#sha256"/>
        <DigestValue>dvRjVTL8sDFAQjP/k68IYO5g3AbF/RCozieFGYhqq2U=</DigestValue>
      </Reference>
      <Reference URI="/xl/worksheets/sheet10.xml?ContentType=application/vnd.openxmlformats-officedocument.spreadsheetml.worksheet+xml">
        <DigestMethod Algorithm="http://www.w3.org/2001/04/xmlenc#sha256"/>
        <DigestValue>P1rjhb6Kr7Y3iI2P1+9tbYL+gz+gJiVikq3Pz8whlzY=</DigestValue>
      </Reference>
      <Reference URI="/xl/worksheets/sheet2.xml?ContentType=application/vnd.openxmlformats-officedocument.spreadsheetml.worksheet+xml">
        <DigestMethod Algorithm="http://www.w3.org/2001/04/xmlenc#sha256"/>
        <DigestValue>pZfifP6bMpoXh8UyeW3B7Zapg1xfZRn03lI+HnR1Mt4=</DigestValue>
      </Reference>
      <Reference URI="/xl/worksheets/sheet3.xml?ContentType=application/vnd.openxmlformats-officedocument.spreadsheetml.worksheet+xml">
        <DigestMethod Algorithm="http://www.w3.org/2001/04/xmlenc#sha256"/>
        <DigestValue>5azuQOj24GkeGSUX0pgRLleYv8zu83uXro8Gh25dxm8=</DigestValue>
      </Reference>
      <Reference URI="/xl/worksheets/sheet4.xml?ContentType=application/vnd.openxmlformats-officedocument.spreadsheetml.worksheet+xml">
        <DigestMethod Algorithm="http://www.w3.org/2001/04/xmlenc#sha256"/>
        <DigestValue>uEoZyRdVS3fh4AKrw4ibZgGao+UfmtxqrCtKqzkmOOs=</DigestValue>
      </Reference>
      <Reference URI="/xl/worksheets/sheet5.xml?ContentType=application/vnd.openxmlformats-officedocument.spreadsheetml.worksheet+xml">
        <DigestMethod Algorithm="http://www.w3.org/2001/04/xmlenc#sha256"/>
        <DigestValue>MgNu3YJSuz9/j/Dq5mp2U4KOeAeM9gligZlQxMh6f20=</DigestValue>
      </Reference>
      <Reference URI="/xl/worksheets/sheet6.xml?ContentType=application/vnd.openxmlformats-officedocument.spreadsheetml.worksheet+xml">
        <DigestMethod Algorithm="http://www.w3.org/2001/04/xmlenc#sha256"/>
        <DigestValue>F3nuuVnjJB14kIPuzMuKlddz79vjJF+NlnIrmbyhONE=</DigestValue>
      </Reference>
      <Reference URI="/xl/worksheets/sheet7.xml?ContentType=application/vnd.openxmlformats-officedocument.spreadsheetml.worksheet+xml">
        <DigestMethod Algorithm="http://www.w3.org/2001/04/xmlenc#sha256"/>
        <DigestValue>2XCf/6EplRjNxsPoVzJ91rOTo1fHtEfWiw8pwSiTjt4=</DigestValue>
      </Reference>
      <Reference URI="/xl/worksheets/sheet8.xml?ContentType=application/vnd.openxmlformats-officedocument.spreadsheetml.worksheet+xml">
        <DigestMethod Algorithm="http://www.w3.org/2001/04/xmlenc#sha256"/>
        <DigestValue>8zjvyXpjRIg768eLoqJjUR2ryYDchiJ8SDQZQcbENTo=</DigestValue>
      </Reference>
      <Reference URI="/xl/worksheets/sheet9.xml?ContentType=application/vnd.openxmlformats-officedocument.spreadsheetml.worksheet+xml">
        <DigestMethod Algorithm="http://www.w3.org/2001/04/xmlenc#sha256"/>
        <DigestValue>1Hjw/wtp38oCIZtZ/fQ+UZ2Jsqh0URhhAWaNaaYkvuk=</DigestValue>
      </Reference>
    </Manifest>
    <SignatureProperties>
      <SignatureProperty Id="idSignatureTime" Target="#idPackageSignature">
        <mdssi:SignatureTime xmlns:mdssi="http://schemas.openxmlformats.org/package/2006/digital-signature">
          <mdssi:Format>YYYY-MM-DDThh:mm:ssTZD</mdssi:Format>
          <mdssi:Value>2023-11-16T15:41:23Z</mdssi:Value>
        </mdssi:SignatureTime>
      </SignatureProperty>
    </SignatureProperties>
  </Object>
  <Object Id="idOfficeObject">
    <SignatureProperties>
      <SignatureProperty Id="idOfficeV1Details" Target="#idPackageSignature">
        <SignatureInfoV1 xmlns="http://schemas.microsoft.com/office/2006/digsig">
          <SetupID>{170D13BD-85E2-4782-B7EE-F09BA4C4301F}</SetupID>
          <SignatureText/>
          <SignatureImage>AQAAAGwAAAAAAAAAAAAAAKIAAAB4AAAAAAAAAAAAAADpEAAAjgwAACBFTUYAAAEAKIkAAAwAAAABAAAAAAAAAAAAAAAAAAAAgAcAADgEAAD+AQAAHwEAAAAAAAAAAAAAAAAAADDIBwAYYQQARgAAACwAAAAgAAAARU1GKwFAAQAcAAAAEAAAAAIQwNsBAAAAeAAAAHgAAABGAAAAyCQAALwkAABFTUYrIkAEAAwAAAAAAAAAHkAJAAwAAAAAAAAAJEABAAwAAAAAAAAAMEACABAAAAAEAAAAAACAPyFABwAMAAAAAAAAAAhAAAUUJAAACCQAAAIQwNsBAAAAAAAAAAAAAAAAAAAAAAAAAAEAAACJUE5HDQoaCgAAAA1JSERSAAAAggAAAGEIAgAAAJWx7oYAAAABc1JHQgCuzhzpAAAABGdBTUEAALGPC/xhBQAAAAlwSFlzAAAOwwAADsMBx2+oZAAAI4FJREFUeF7tnWdwXceR7/fLe1uv9stzbfSun3fX5Vqr7Oe1ree1XdqVZTnbkhWoQFGUKEYxg1HMOeecKeYgZhIEEwiCAcwkmMAAgiCIROScM/h+Z/qicTDn3osLMWi1q6p/Qef09PT0dPd091xcUH9WVfGostxBeWlDRVkjr9WVLaAMwBoKBOX3QnnKSxuBvloMuqhXH+V8lrB0UFhsXqj+SsHIoLLct3cYykoavnJDSKitdlBT1WZlVH83RSB0Hlq4wc1nzVQIPRDwML50C1RRrAQYVU6hmLhwOIVuhlpAJQRieErA4l7LBIHo5p3i1d8vnqQbmFhR5oPwqyglBuIUOpBXhUoIxPCU8CV2A2CuJDfhV1E8CKxXr2SlCHRKIIanhGftBljlKdBMt2ihVJTZVUQZLARSwi0zOFSCUkhlQpdXL8PjQyLJLZMyxkL8VIoFRgVeuqgXCGLMr9zgHyZhNhu9VTfALLDoql4g+NzgdxsQlc6D0ps4WSwkNwC3KIVbJvBqr9C5OoVQFboyCOT1iUCkyUICNIQYRE+YDQK6QZT0wshs/DNhAtZ8oPMtSiC4OS1YnG4wKgHuF8j08gvk1buocgZi+BzwiuI5FMnwyFyLrhCGr9wQEixRRL0gyPkQqP4WXSEMzUmJB4FyKD0IJUTIRIUlodXNAKbIXKX4FWWAdezrCzBECm8jXVB5ab1JrS0Y9FUhdOBZy8kkTVCiA53Cs8lRviuqm0egbKC5RCtkQOnKqhR9DR0yUeGWGSKYInOVEliUczf0qo31K8sbCvPL79/LLCqorqpoPoKBRAldoQxeZRRu5uBucNP/G7kBu9+4ljBl0ryOHXp07dw3NTnbw9A8xU1XKINXGYWbuQ1uUIkKKALr1S9FoKID0XWiUj43EEIS8+Yx17W8xSjPLF1b/Wjn9ojf/uaNrZv33bn14NNVW9es3lpWUkt2YlSZFaK/qK1Q/XVI2JSuaCLSX9lu0ClAhTSX6MeBrhGcznpK+dxACJZ1d5NKtxYVGJc0FhdWTxg36612H+bnllWW12dlFC9dvO7ShZukKa9HVZQF1d/LoHNbZZBXGAB5Ul7/67gB+fI5qEUH5KjkpKxlS9ZnpBfgj7KSGs7Blk17x42ZXlZS7y4SAq8RBaq/l0HntsogrzAAP25QPhWhFIWXzis7FzoT3UOhIIi6gcAUtxvMhz/cm+h8sHXm/LkrL12IKy2uLinC1s6HuIDwP7D/+KwZSzIfFhbkVTC9pKg282HRiGGTYi85B0KFC7xaCXSDXgazik0Ewh8EIupL7wbCuaaK1/rIwzFzZi3r2/uTfn2GxV66VVpcKz4oLa4n9keNmHz96t2KsjqSNczMonPlfFAkcJIKF3i1EugGvQxPzA3uNQTKqvDSeXVLwEDAzeAGDJjPMDSWFmMRiGjfgEWwDoAunMJjzO38lFcZYiGeTRPivGJQ7FheWjswbBTZPyE+dcmiNSuWbagsr2Mtwf176T26haU8yDE+QAHnAlFRVh++92iPbgNyskpElBvoZm3NaGszKJAJUfkV7il+wVzY/NQGiy8U6FysA/TVgkRiXc2jhjrnDKU8yLp88dbNG4mV5TXGDY/qa30CeSZvkHDYHoZuunk5QiSf6tLGW/WF+ZVrVn+2Y1tEWUnd3t2R48bMqKqoU4YzMVc/GTI+P7dcTKZzE+JThg2dcP1qgkVXyIotl/MP5bTgZfBSwLN2gwlwckLNvj1Hx4ya1rlTnzdf7zh54lxaF0Y15LF7TZWT8ctLCWonkwRyA+aDDY+OHjkVp3LIIg+f7t61f3JSjjCQLmhSFy9cg0w5WOZsOUOZDwtIVkePnLHoClnRvVwgKKcFL4OXApx7g0JIPChriFAJshm3KDcYglhSVIndf/4fv9+6eW9+bvHDtIIRwyYOHjgmIz2fLI8n4LwV92Dq5Hm9Ph5MMlm1YnNaSrb5EILpjgQYdGleOQ0R4cdGjZhCDeDo3LubHtZvBGdCGMhCXNkWzl9tUpmTo9TcVRX1CN+8cTezoEt+d0N2ASy6F8ppwcsgr2xBXsUyzi3aGlDokIVWOZXBops83kAtnT51YcqDTKzAK0bMzy0ZO3r6rh0HeSX29+871rVzP65XF85dO3rkFOn77XadmJKdWVRdaVvKVJf6eXNWEO8cBayZk1VMJ7pz+wFhyM0u69Nr6Mb1O9HKNUvQsGfX4dkzl5YW13CkgpwGgT8JPlicihAZnqkboJ88folQPXfmGtbH4hgOW+Ce82ev9+87/N7dVMK2d8/BiQlpUreptMWFlVdj47t81OeN1zqQRiyZ2D03u5TUfysuqbaaTtSROX7szOVL1wtDemp+755D4q4nmCBoMRdKzMmLZLOsjEKKitfKukGBl0FhcSpCZGh2gyKQEb1QWUxxw2IDbJjuHnuROubNWU5FJVPTSppYdj4CKimqnj93BWHb5aO+iQnpxCZymAUbPJTr9NS8CeNmTpowu7iwytQM37FgdbJQ395DH6ZhSkcmozOmLSTGiwvJUXXXrsST8WhhtfAoKGNXLt9CJdxPg+s9DaFD7SCvPFiWkVcvZPTJuMGCxQZMTm+Mijwz/JMJeTmlWAqTCVjOFPa6z7aEd+zQ48ihk3SfJl+1kIBBb99MYvrunQc5SRraVGzKAA2PMbrk98Y5s5bOmLaIGxxAYFi/4Q/uZ6jnFPj47p3UAf1HXjx/A0+jicUQOmTjKkFtGCKekRvYcGpy1h9+9xY5mq4UI1pu4DSQHLh8LV28Dh/gJ0uCyft12z8L7941LDEhlWehI4EbA02XCiSuKSQUm/zcCuREhEd369I/LSXHG+xoRcriunfy+AU48ajFEDpk44/lBosUCLoGYLcEnQ4pXQGDe9s8Hz92vtMHvSiYchtoGnI6K+L0+tV706YsuHTh5ohhk/JyykzN8M0VMAWQPbgqr1+7Hasxi7mpydm0vAvmrWJU3ED2o2IPGjCqtLiaI7hy+abxY2dkZxZbAgESigrKufQdORTDCXNvsK1QU1gIkeEZuYHwp3mnT23arc8N0OWewYWW3rEwv2rIoLFx1xNJETrXxelgyqS5E8fPRgJZCB2o3nh304bdptQ7KMyvxg1zZy/nxCBn1owlxHthPifDexqg1MEZHXX+iZwGL0JkeEZuoB6MHD7pauwdjEX7T6JvGvKdBmJ8w7qdWJDgpWF1HReF83kczjh04MSKZRsxH8/kn107DnVo3zXu+j09DQjH9PSsphlrWL50Ay2v+XzbdgMU8esXfxosqhsqIhBa5WRjAvZJTi/Iq7AYjKsaqJ+DBow+ExNbXFgTvjcKK6tM7ChsGF2sfPNGIu0pnY9xQ/W4MTPee7crldZ8hOcwFBVUzZ65hOTGbY4ExSEbMmhMUQE3A5+fND6QgPXplGiX8ejjuCF0qNHceLpuYMMGDUsWraGQeuMR04DLF2/TquZklZBGcAPnRmuDaUCdNlStzO2M5Ma1C+asDOcG3rlTn/TULO2UyGyfrtq6bs12ccOyJeu5N4gcYVA3EAGcsE+GjLt4Po4I8GatpwE1mht+3KAhbM0XiGXlWafoqAXuX5x67IsP5s1Z5k01JBCsEx11burk+TRI3GZJXEMHj+MS0MTgWB+v8CA+o52lIHNBI+o5E5iY+yBJT/1EFzCg/wjaX2Yhc9GCT8l45nMOmd7sBo4Cp4Qu60zMFZzqLxOGCtevYFuBZWTAa9s+2mMOIeN1g4BR5RSwMdxw6cINLsY3rsVjAouB84EnKAbz564kck2CyiSHpCbnejh9qCirPXLoBI1QRnr+qROXccPM6Ysgam1gLo3vsaNnEY6qZC18hnBV24V6DgE3jE0bdqGnubQ7dDENcHG2Aso7CGWKmN79yqyn6wbMSpRtXL+LnEOQ+nMD1qmjzB47egZ/EL/ZmSVE9624JA+nDxiOVooTkxCfdvjgKbqg1Ss3FRVU62mg0lAY4q7fx6wIHDt6Gt0Xp8Gbczh8rI4bdu88gBvYgtDFNPoaCkJ3A2oI5NXnBl3SnxH9AB/4CysfEOJGdaVjZXICrYuJR+dzG6D8pIXiwioYKLw4CcORwbDL8WMXlEdgVJesUp+dWUqMHz1yBgd/9GHv/fuOmpu57zTcvZPSv+/wa1cSTCprIN2NGTWV67Q3CAgRKg0Sjh87h27sS6xjNuh80KucorZC6QovXZktmAIp8LE5buBJ3CDUx4SIUrAGYUhscjcuKyH0bEOwYRiw5rUrd9HMND81JKiDEScsTrUybCVFVZTxfXuOcPN68/X3Tx6/WFRQKaMg9tIdwj81OY8jwmmjkLA6+ccbPcjMySrkPNEpUavFDeiMnjwbk/lg7UvpCqHrFDFuEFicT9cNWCExIY36zJ2A01BSREFucSSxKXeFhfNX3755HyLdTm526eiRU4O4ARvRp44eOWXb1n2cifff656WkuvuRzklnAYkQ4SZyzmeIPC9pwFb37+XHtZvePztJNMsfHFucC8WCPD4ZRM6kB16edj8mZjL3BiuX403PY8TkoImBnqVKm7FpiY7HVF2ZhGN/KkTl1SIQCeS6CgPY0dP37xxD5y4ITe7BAdLw4omB/ZHkwNLiqqN1+vISAP6jyTYGRLo6pg7fG/k2+06bdsaTnrEczIkC/GgGxT+IFDjKixzezndxJDcEFwiMHrbowC7Hz548oP3P87LKcZGGNpigFKYX8l9LSujmGdCkqtAzx4DT5+64uH0QT74w3PEOB3R9KkLjcWdlILdsSzFYO/uyPJS5+NVUtyObRG0pNDlrAAxsRHVOPyTiV079+UignvQVlcR6AYtuhfKacFiA0J/Km4A7I2dWAzUva2bndRBVBof2PsU4o5tBwrzK0wqqE9LyevetT+dqIfTB3rTooKKrp374Yke3QZwU+NwmGrsNFrJSVk9ewy6FZfI4cBbECPCoweGcRqav7akboCBg0LO5AZHouM06CoC3Z1F90I5LVhsQOitu0EoqKuyFHKodYo16hVFfG1cv4Ncz5DbT+bZSb40efDs2xMpV2jseDU2nmb0VtwDFWIBnsyHRdh6wriZH3cfcP7sDTGuSTt1HCPqc1YG0kTVhq2b99IBu2u4aAISE9Lbv9N57uzlXCzMb5NsP+nWdPVAUE4LFpsbbrY2uEFSp0A4LQavKMJtyqS5HPlAbmAWZo05eTkpMYPTQFE9EX1+3JjpBK8KsYDbUh7kYtleHw96680P6IiabOd8mWP92u00WtQPlsYxJKXoqLP9+w7LyWq+ZgOGkAPzsKHjqeEcLF511LtBXT0QlNOCxeaGm63ZDWJfo4GjBCZz8wFDd4CiGBFOi8HrBpLMJ0PGb9m0p8kNvu3xLLuVXzgfOXTq9s0HGI46ERF+bPLEOf6qiA+lxbWXL97q02vIL37+xxf//XdRkWfk8yKmY3QK8ro120mGhsJP57fc6JD5sFCDHcej2IP7WYMHjmFoyaK1VAj6ZkqLMMBp7NC8NbcCfsEGLbQ60c3Z7AZsJEqIBhYfUE4JHGNE35DFoCDoJo6fFXn4tEUXNxghmL76yuX40uIqai+22LJp76wZizkW1hQXnFrCXeTj7gM5DVMmzcvPLWWhwvyqpMRMiNFR502ZkYipv3ThFqk//naqVmnj44ZjRzklw+m4kNa5U2/jxRYHQjcOPDq0Ap1r0b0QzmAlGlVkMyJROU1Qt9DSYlDkZpfTU56Itq/ECkxDzNIv0mViBV5J02tWfxbkNNAX4SfMx+2XMtDujQ+kG6Ymc0fhQmeqsXyXwNHzTMxV882Me65gJ19VI4HsN2nCnPC9UaQ4vPhFusEiuU1pzrVPIWuIZyYrXaEMAtqeHt3CMIFFB8LPacANs2cuNZ921MffTu7X55Ozp2Ohe/nFrAnxqR3adyOh0+9/tiV8/twVzOUYcUo+XbVl2pT5ZDnUhlM8EX87hcxz9vRl07/KJY6qsKP9O11wP1FCBNAU0CjLfgXuXZul24Y2TYSthRtaRasethguX7zdrUv/+/cylGIBk23asJu4Joory2uJ3F4fD85Ip+rabsAuYh2SCTxcNV7947sXz8eRgjq07xp76SZFmFx/5FAMh1UgcZ2YkAF/RHgUh4D+lfQVFXmWfnfdmm0H9h/nkrF/H9VobnZmMafBWlQh+wpiVmFQhOgAxdN1w7Gj5z7s2DMx4aFSLHCFJjmQmmdMW2S+UbGgX59hxYWV3tMgCb0gr5yqQGOzeOGaD97v8TAtvyCvauniddTYwwdPcZXLSM8n5AXihuSkbE7Y6pVbaqtpkKo5AS//4hXsTgtLHZo5ffGhAyeQiSbmtFmL+iD7etZuQIrCGnIjEI9QiEe6eNrHwvxy9yiQ0AZZGUUY4rVX31u9cnNudinWpFMiaWA+TQ4yhUDmiEQePvXWmx/GXroV1m84bsjLKSsqqM7NLuNGzU3i6JEYeiRqAD6gVMhDfm7FoAGjif28nFKc93d/8y3KeHZmEcLx36QJs8+evkadN1+OaqHks4QfN6CNuNSie6HOt+hNbmjYt+do965h2Zn2HxBgXAnVmzeSVq3Y/KuX/0R52LZ1P0mfwiA+gEcgU0hfeIKjM2LYxPzcsjde60AqM0kGW9eTqb7/vZ+a76KV8GoaLefuhib4g2s8t+U+vYY+/8P/WLRgtfmWhlMkOCK8xpyMnTfH+RqHqvfsEcwNYinUtRgUrbphw7qd5tfxnPcWDOoGjsvK5RtfevEPlFZSSqcPeqWlZJHEmYsQkSMgp6cm55DlCfmiggouDZyAqoo6hAOSzP59URyUd9766GBEdH5uOfwcBU5AQnxKzx4DodMUnYmJFffwk2NEnZ8zaymnAR2qK/18Ev7M0HptQDnTobYwiiCQG8wUx8rLlqwnIZQUVVkeZQq2o5M5dODkyOGT3337ozGjpmHKTRt2qRALNVWPyFfvv9cdE3PzeuFnv8aspgbUm+vCAMI5L6d86uR5z33n+T+90p7WgOTzs5/88vv/96fP//Dfmfgwzfc1ZNENUGPg5wK4fOl6OTq63DPG03XDxvWchrHEHRSBMCCKaCXX4ydqcscOPWhyaN4psCrEQnGh87t7CgnV++6dtN//tt3SxWtNJW+MjjrHFayphlfu3nmIy0e7Nzriifff6wbb5o17JoybSQkRUeoGdONKMXrkVG4q5g/oAp77p42n6waaUfIy/QlzBcpDFBcXcoeaNnL4JDqZgWEjaZbI9cpg4eTxS5SZe3fTmBh3/f4rf3hny6bd1ICUB7ncv+7dTcepgKDmDoFNuYXUVjeC6kpSXyyFhEMjotQNM6YtxLVcGkhWJhN+oUnJrykV2FSURnu1u1+olSvKJN7rVi7fNGrEZAJfRUnEMVqYX52fW8o5IGBpakkap09dpmcVTgVph+JMY0qNpdc0F2DnS9rvvdtly6Y9SNj+WcSa1VuLC8l7vh5XtAVNjm/Mz62kB9uxLQKX4GlkCgOFYdjQCXgiOSkDySyk6wYHYmXLSlEjCMy5d2AemtkUJGQDRtHT378uFgS6jF+YPTuQzYM9uw6TbWgrVYL5Mo9zvGhgkpNyuHmRFnADebwgr4JIV04BxsrNLiSxfPD+xykPMgvzq8hO9Puchuios0ePnHnv3a53bj0wPa7tBhYChl6/ZNEaWiwCgj2zijCQ4qj5E8fPoubTsBI3um5wPL4bDI/zJ7D007R5zW5QI3rBkEA53a9CkZ/CzzPLswbdC5tPiE9zi8IHGIKQvH41gZtw1859MSVdf15OBflE9Oan7IQg3bp5H2eFn1QCZlGK585eToIiNVGld+88zBkCumEOnBvQTe7K5OZ8/ux1ts3+kcPPhfNXQ6S0wCPMIiEUiAWsV4Uo73YDRLMd3O+ECybiOrVn1yGaQ7q4ZjcoZJpfyBr6qlMg0skog/Cw5MXzNwm3wweP6xSGcAOqYE169i4f9en18SCub/xMS8nDXozCg5nwIj4wX9juyS2XLkj8R1bB+pgPZ9AQQ9fY11VawrlwUDOWL13HdT0pMYM8IJ5Awksv/p6aIRKQ75n7xMCKGIRaxerpqfkUwpdfeoXwYmuESBvcYELGgW5Yp2A43KAMJhAcN2Q+LB4YNioiPEr4gbrhYVoezQzXsXff7kz/Tl9LqKIio8aLyOGOXUBJGDZ0PIFDPmEINxDOXH3J6VzHHtzPNNe6YG6QAMTo2ZnF/fsOJ/vdvkkSa+CVI0Vrq440mtvTnxSIqoK88quxd1YsW0/Y/fIXr86euSQ5KbO02LlpOm4QsHm1qUCHBOxTgI2Ewe0GfkJXBuHHRvPnrpg6eT6xABFVyB4mBTfQRNKq0qS+/qcOpBe8tWjBp/ROJn1j03rMRPEkXyXEpzMRCQjEUlkZhVw1KConoi8g31jZB56BW2eAbiYPIKGeKsJVjj6ViwJexBwowKiobTRvMdcL2bhF9EJi36jnVH5ukXt2Hencqc+3v/X9t9t9yOppKU5rLiZCNz9uUOiQBS+nwKsfy9y5lczd6tqVBFNFHRNTDK9cvv12u05UXWxhrtmV69dup5hfOBdXX+v8HUNOVjFKE7nHj52n+5RfWYvM5KQsgtp8ItviFzUKXd2CkcABdU7YX/yvv/7db95cv9b5PXmQLtkL2alF9AIeiTz2e/niLe6nz/3L8z/6wQtLFq1NTc6tq3FOsJv/6bqBdoiektNn7gQ1Jsydf2YN65s/vB1CgaJRoU7QkpKgwvoNpyulcOGD1//03qEDx2n/sbWJZV+oXrtyp8tHfWfPXEqgsRmWUAcIdHULuIFmFx1Ki6vTUrLzc8swEKchN7vU4gwC2alF9AJTsKn420nTpy74fz968Yf/+sLkiXMS4pNNIDrnwzipmd9xA3O8FgwF6gCBVwgWpChxw6IWkYi3bt47euSUDu27yZ9JvfFaB2rmzu0HzXdbG2mc6O7JQlh53JjpVy47fxqETCSbbOMUBn4ePRLD9FUrNmFWQ3GSlRuWDgr48QEp0bA5s9JTc0mMcdcTGUVykNrgMxExTgmselRe+ai0rKGMnGOsaXKmc9Y5oDxTe2iphw4e+1d/+U1qgJwANkjE4Bvk6MlWOG4QI7qpIUImKrxuYKtiJoKd8KczI+SPHztHAFIJ2r/TZcWyjeY7RTRIzgYAtwcqs/mUgtBu/riNByxIsG//bP+rf3yHG4PEfhDbWYATDZGjMqmZBEfMyctym1G6F7JB3FBe7aCs6lExvVZFY5Xzj1iKU+tKiqqjIk/37T30m9947u+//m0cvG/PEZYwf2TmHFyCxpxsWzh4um4gp0M3sYwF62qqHHUry50U9MZr78+asWT/vmMoig/YidHVORZS1kzwOidARKkbli5eR3tz51bK47uBIkRyi4o8a8qpH/0VskGvGyoqnM9LqMD79kT+4Xdv/fVf/uN3n/vxrh0HHtx/SDNirkFs2dmaJM9Af4fS/PcNokcQVbzQuQqmm+jwbxp2a+phw6EDJ6iQ4XujYk7GGuP6jxE3cIk51zWccWr7/Xu+Zp+1zKLOA69UEdcsuxJakC8GLJi3ipqBsZBvMVgo4/5YWV9Cl1HdUFRWXVJRe/Nm4tTJc7/33X/753/8LvXs7OnY4sIqUSmQKaBDRGE3sdkNRK78W3XwuTmCQOcqAq0tMKO1585cHzl8ElewVSs2nzx+kY4+FDdgUwKK+OUMfdixZ05WibhBHCBR1lY3cOzoI2mcCGeCwzKNFxXoX91YXF57Mz559vzlP/rxz8n+P/23l6nDD+5nmCaQjTh68rNtboAqFnRTQwRzvTBG8a4NsSEvp4w7xDf/z3O/+dVrhCFXiuio83JgLX4vRHXazb69P6GM027xCownnOXM0rYb3LsVCfyEUyglRVU3byTRFl88H2c+DuHq7vgGBuFEN35CZBWEX7uasHjpupdefuXvvv7tf/jGd4YOmxC+L4ojZT7QZV3fd5lNInXUCOQGRmFzDwWrDUJXpZWir14EYiBS0HX50g10QW++3pEL1LgxM/DE3Ttp7BDIxKDCHaNz7aTZHT92prfZR8/gEpjeUCddSmN+bvmxo+cG9B+BtHZvfIAnyHWrV25JTy2goTS/LnSWo2VA7cyHRdFRZ7t16f/Nb3znz//n1376k5dpN9JSckz730IN47nmyPCLJiWJCScg5PUZucGsWksiOrA/+uzpq1MmzeUmMW3KgoI83+9HZWIQ4RJu8beThw4ehztN4FsMrUiQTowTEHn4VMcOPaioXTv3Q9TggaNfe7X9r3/52ksv/p57e1RkTFWF8xkUPVvspdvTpy784Q9e+Jdv/4Day9JrP92WnpqHh0z77xwRa5VW0aTk53WDznE7xgJDAUadYwswxLo120cMmzR39vKN63cJvxueiT6QK9g83e2gAaO5f/jdfxAJJjzrjxw61b1rf+60WP/+vQzzp3mNPAwbOp4GOvNh3tEjpzkZ6Na1c1+uXV//22+9/NIr3Ni3bNqdlPgQfrZAEUUZmgV08C4XfBcGjvX5ydJNzEF/3yD0ILD4WwULo/r8uStHjZjCBe3k8fMkU4snMJzzfuHcNZJDVOQZXOJhCAjWLSooHzl88o+f/zn9zOWLt3GJsQJucD7rvXMrmQsmWlF4fvaTl7/2v/+BwvvRh72jo85RzwidEIwbKtgFP9WGiIXyrN1QWlzTs8dAmhPSa2F+Veh7k5xOtPboNuDGtYTQswETMTeX9rB+w0+doDGjHXCSfnWl8ynvjm0RpB0uMf/8T9/78//xtb/5q3/i3kszRt9ZW42rHFCEOUwCS/jngH838B99F+gEZbWgPDpFoBO9aOJxPrajWaJTigiPwpRttWZEeDRJg+7QW6IDgSW4IdJcDRk0hmCnEnC/5a4wMGxUxw7dX/jZr37769cHDxyz/bOIuOsJHNCd2w9wAogYvG6OoHNuFJZwL1o1BTItHsQG+/N0i64IxBBkeWGQrJqfW0YZLCmqxCuh5xYpsCuXbwzrN0K+9msxBAKrkIJOHr8wbcr8WTMW9+83/K03P5w6ed7ihatPRF9ITc7OyykX4aR+OM2/Bfv5oz5EU1gMz9QNZAM8wSbNL6FIMm04DXDSnKxfu31g2MiyErIE020ev8BhZm4j/SXnyfxT1k6YQ6ypgi7lwaEYusMZStQHQoimsN3gfgmEVkUHAlNkbqsgPwoCSbDoTwSyYpuqvSr8pLSSDf5ncUOg5PuVG5ohSz5VN8ApCCTBoj8R/Kd2w+PvXCUodMiie6GcAq8y8gpdKc8SsrrCGvXCawq/+MoNbYOsrrBGvfgi3QAQIrBEKV0hDArllFKhDEqXWfrqRaAy8/hQZUSH4GoolFkgEiw0/yVoIA6Fl1Neg8CSqRICMbght1Z9tSZ6oaJkoulBbZ7PDVVDoPRWN+iFm1/xX9ANPAgshseBqiFQuqV/KIu6+RWOGxRCclPccMtSImc/eKehnIFgLSqvwFxlm92gDK1KtqYov8DKV8HTlyVTX90M1pBAGbzwy+/UBhlQuOcEB/NbdYMFay1FqwyKQJyB6CgpdHlAW7V7q/oHEqWAIkNKCcSpYMg7+lhuMFsKtqQX1lqKVhkUgTgD0VU9efjC3eC3dDXXhlAAc0t+XyfjofsoCqWLlgqxgtsQOsQsYy9fXnIL8YtAa1l0ZKob9NWa+PiwFm0JZ1MGzcS2uUE2Zr0qVBQP1lCgKWhj2UXoSJCvcFV5/p+agaCLKkVeFUr3QhjaZIrg8Cqj8LvWF+wGOAUWA+7hiLjlKEMgKLNSdK5F90IY3Go8JrzKKPyu5eeDbi+YQy6rcP5IqAVdpcirdxuqTavQKfLqFaUoM5/CwiBQuq6llKZXTQIBD5bQFdaoGxaDLmrBrZhA1PYyiIQvrxt82UwTmq4lr6Dp9cvgBv6jUCaB0uGWDVsMIkhkCZsFiMIpDPrqhU6RV680NXpTPffVdijCoMLlVShGTrMbmig2hA4sCV54JTRRfMIVbh4gantHeWbF5tog724oq8JiUFhsCpWpFJ3SVmBuAkpiyi9C0T84vNoqhK628qLpjPpeQ1dGOL80blAJgRD6zgPBq61C6GorL56pG+DxC4tNwZBblL4qVII0pvJF/OBQ4RYs4bxaDK1ClbHoIBBd0ZQqfYBZ1Qg+1+GsfPT/AaDDeYsCkuwNAAAAAElFTkSuQmCCCEABCCQAAAAYAAAAAhDA2wEAAAADAAAAAAAAAAAAAAAAAAAAG0AAAEAAAAA0AAAAAQAAAAIAAAAAAAC/AAAAvwAAAkMAAMJCAwAAAAAAAIAAAACA//8iQwAAAIAAAACA/v/xQiEAAAAIAAAAYgAAAAwAAAABAAAAFQAAAAwAAAAEAAAAFQAAAAwAAAAEAAAAUQAAAPxiAAAAAAAAAAAAAKIAAAB4AAAAAAAAAAAAAAAAAAAAAAAAAIIAAABhAAAAUAAAACgAAAB4AAAAhGIAAAAAAAAgAMwAowAAAHkAAAAoAAAAggAAAGEAAAABABAAAAAAAAAAAAAAAAAAAAAAAAAAAAAAAAAA33v/f997/3/ff/9/33//f99//3/fe/9/33v/f997/3/fe/9/33//f997/3/ff/9/33v/f997/3/fe/9/33v/f99//3/fe/9/33v/f99//3/ff/9/33//f997/3/ff/9/33//f99//3/ff/9/33//f99//3/ff/9/33v/f997/3/fe/9/33v/f99//3/ff/9/33v/f997/3/fe/9/33v/f997/3/fe/9/33v/f997/3/fe/9/33//f997/3/fe/9/33v/f99//3/fe/9/33v/f997/3/fe/9/33vff997/3/fe/9/33//f99//3/ff/9/33v/f997/3/fe/9/33v/f997/3//f99//3//f/9//3//f/9//3/ff/9/33//f99//3//f/9//3//f/9//3//f/9/33//f99//3/ff/9/33//f/9//3//f/9/33//f/9//3//f/9//3//f/9//3//f/9//3//f/9//3//f/9//3//f/9//3/ff/9/33//f99//3/ff/9/33//f/9//3//f/9//3//f99//3/ff/9/33//f99//3/ff/9/33//f99//3/ff/9/33//f/9//3/ff/9/33//f99//3//f/9/33//f99//3/ff/9/33//f997/3//f/9/33//f/9//3//f/9//3//f99//3/ff/9/33//f99//3//f99//3/fe/9/33//f99//3/ff/9/33v/f997/3/fe/9/33//f99//3/ff/9/33//f997/3/fe/9/33v/f997/3/ff/9/33v/f997/3/ff/9/33//f99//3/ff/9/33//f99//3/ff/9/33//f99//3/fe99/33v/f997/3/fe/9/33v/f997/3/ff/9/33//f99//3/fe/9/33v/f997/3/fe/9/33v/f997/3/fe/9/33v/f99//3/fe/9/33v/f997/3/ff/9/33//f997/3/fe/9/33v/f99733/fe/9/33v/f997/3/ff/9/33//f997/3/fe/9/33v/f997/3/ff/9//3//f/9/33//f/9//3//f/9//3//f99//3/ff/9//3//f/9//3//f/9/33//f99//3/ff/9/33//f99//3/ff/9//3//f99//3//f/9//3//f/9//3//f/9/33//f99//3//f/9/33//f99//3/ff/9/33//f997/3/ff/9/33v/f99//3/ff/9//3//f99//3//f/9/33//f99//3/ff/9/33//f99//3/ff/9/33//f/9//3//f/9/33//f99//3/ff/9/33//f/9//3/ff/9/33//f99//3/ff/9/33//f/9//3/ff/9/33//f99//3/ff/9/33//f99//3/ff/9//3/ff/9/33//f99//3/ff/9/33//f99//3/fe99/33v/f99//3/ff/9/33v/f997/3/ff/9/33v/f997/3/fe/9/33//f99//3/ff/9/33//f99//3/ff/9/33//f997/3/ff/9/33//f997/3/fe/9/33v/f99733/fe/9/33v/f997/3/fe/9/33//f997/3/fe/9/33//f997/3/fe/9/33//f997/3/fe/9/33v/f99//3/ff/9/33v/f997/3/fe/9/33v/f997/3/ff/9/33v/f99//3/ff/9/33//f99//3/ff/9/33v/f997/3/fe/9/33//f99//3/fe/9/33v/f/9//3//f/9//3//f/9//3//f/9//3//f/9/33v/f/9//3//f/9//3//f99//3//f/9/33//f99//3/ff/9//3//f/9//3//f/9//3//f/9//3//f/9//3//f99//3/ff/9//3//f99//3/ff/9/33//f99//3/fe/9/33//f/9//3/ff/9//3//f/9//3/ff/9//3//f99//3/ff/9//3//f99//3/ff/9/33//f/9//3//f/9//3//f99//3/ff/9/33//f99//3//f/9/33//f99//3//f/9//3//f/9//3//f/9/33//f99//3/ff99/33//f/9//3/ff/9/33//f/9/33//f997/3/fe/9/33v/f997/3/fe/9/33v/f997/3/ff/9/33v/f99//3/ff/9/33//f997/3/ff/9/33//f99//3/fe/9/33v/f99//3/ff/9/33v/f99//3/fe/9/33//f99733/ff/9/33//f997/3/fe/9/33v/f997/3/fe/9/33v/f99//3/fe/9/33v/f99//3/ff/9/33v/f997/3/fe/9/33v/f997/3/ff/9/33v/f997/3/fe/9/33v/f997/3/fe/9/33v/f997/3/fe/9/33v/f997/3/fe/9/33v/f99//3/fe/9/33v/f997/3/ff/9/33v/f997/3//f99//3/ff/9/33//f99//3/ff/9/33//f99//3//f/9/33//f99//3//f/9//3//f/9//3/ff/9//3//f/9//3//f/9/33//f/9//3//f/9//3//f997/3/ff/9/33//f/9//3/fe/9//3//f/9//3/ff/9/33//f99//3/ff/9/33//f99//3//f/9/33//f/9//3//f/9//3//f99//3/ff/9/33//f99//3//f/9//3//f99//3/ff/9/33//f99//3/ff/9/33//f99//3/ff/9/33//f99//3/ff/9/33//f/9//3/ff/9/33//f99//3//f/9//3//f99//3/ff997/3/fe/9/33v/f997/3/fe/9/33v/f997/3/fe/9/33v/f997/3/fe/9/33//f997/3/fe/9/33v/f99//3/fe/9/33v/f997/3/ff/9/33//f99733/fe/9/33v/f99//3/ff/9/33v/f99//3/fe/9/33v/f997/3/fe/9/33v/f997/3/fe/9/33v/f997/3/ff/9/33v/f997/3/fe99/33v/f99733/fe/9/33v/f997/3/fe/9/33v/f997/3/fe/9/33v/f997/3/fe/9/33v/f997/3/fe/9/33v/f99//3/fe/9/33v/f997/3/fe/9/33v/f997/3/fe/9//3//f/9//3//f/9//3/ff/9/33//f99//3/ff/9/33//f99//3/ff/9/33v/f99//3/ff/9/33//f99//3/ff/9/33//f99//3//f/9//3//f/9//3//f/9/33//f99//3//f/9//3//f/9//3//f/9//3//f99//3/ff/9//3//f/9//3/ff/9/33//f/9//3//f/9//3//f99//3/ff/9/33v/f99//3/fe/9/33//f99//3/ff/9/33//f/9//3//f/9//3//f99//3/ff/9/33//f/9//3/ff/9/33//f/9//3/ff/9/33//f99//3/ff/9/33v/f997/3/ff/9/33/fe/9/33//f99//3/fe/9/33v/f997/3/fe/9/33v/f997/3/fe/9/33//f997/3/fe/9/33v/f997/3/fe/9/33v/f997/3/fe/9/33//f99//3/ff/9/33//f997/3/ff/9/33//f99//3/ff/9/33//f99//3/fe/9/33//f99//3/ff/9/33v/f99//3/ff/9/33//f997/3/fe/9/33v/f997/3/ff/9/33v/f997/3/fe/9/33v/f997/3/ff/9/33//f99//3/fe/9/33v/f997/3/ff/9/33v/f99//3/fe/9/33v/f997/3/fe/9/33v/f99//3/fe/9/33v/f/9//3//f99//3//f/9/33//f/9//3/ff/9//3//f99//3/ff/9/33//f99//3/ff/9/33//f99//3/ff/9/33//f/9//3/ff/9//3//f99//3//f/9//3//f/9//3/ff/9//3//f99//3//f/9//3//f/9//3/ff/9/33//f99//3//f/9/33//f/9//3//f/9//3//f99//3/ff/9/33//f99//3/ff/9/33//f99//3/ff/9/33//f99//3/ff/9//3//f/9//3//f/9/33//f99//3//f/9//3//f99//3//f/9/33//f99//3/ff/9/33//f/9//3//f/9/33//f/9/33v/f997/3/ff/9/33//f99//3/ff/9/33//f99//3/fe/9/33//f997/3/fe/9/33v/f997/3/fe/9/33v/f99//3/ff/9/33v/f997/3/fe/9/33//f99//3/ff/9/33//f99/33/fe/9/33//f997/3/fe/9/33v/f997/3/fe/9/33v/f99//3/ff/9/33v/f997/3/fe/9/33v/f997/3/fe/9/33v/f997/3/fe/9/33v/f997/3/fe/9/33v/f99//3/ff/9/33//f997/3/ff/9/33//f99//3/fe/9/33v/f997/3/fe/9/33v/f997/3/ff/9/33//f99//3//f99//3//f/9//3//f/9//3//f/9//3//f/9//3/ff/9/33//f/9//3/ff/9/33//f99//3/ff/9/33//f/9//3//f/9//3//f99//3/ff/9/33//f/9//3//f/9//3//f/9//3/fe/9//3//f/9//3/ff/9/33//f99//3/ff/9/33//f/9//3//f/9/33v/f99//3/ff/9/33//f99//3/ff/9/33//f99//3/ff/9/33//f99//3/ff/9/33//f99//3//f/9//3//f99//3/ff/9//3//f/9//3//f/9/33//f99//3/ff/9/33//f99//3//f/9//3//f/9//3//f997/3/fe/9/33v/f997/3/ff/9/33v/f997/3/fe/9/33v/f997/3/fe/9/33v/f997/3/fe/9/33v/f997/3/ff/9/33v/f997/3/fe/9/33//f997/3/ff/9/33//f997/3/fe99/33v/f99//3/fe/9/33v/f99//3/fe/9/33v/f997/3/fe/9/33vff997/3/fe/9/33v/f997/3/fe/9/33v/f997/3/fe/9/33v/f997/3/fe/9/33v/f997/3/fe/9/33//f99//3/ff/9/33v/f997/3/fe/9/33v/f997/3/fe/9/33v/f99//3/fe/9/33//f99//3/ff/9//3/ff/9/33//f99//3//f/9/33//f99//3/ff/9/33//f99//3/ff/9/33//f99//3/ff/9/33//f/9//3//f/9//3//f99//3//f/9//3//f/9//3//f/9//3//f/9//3/ff/9/33//f/9//3//f/9/33//f/9//3//f/9/33//f99//3/ff/9/33//f99//3/ff/9/33//f99//3/ff/9/33//f99//3/ff/9/33//f99//3/ff/9/33//f99//3/ff/9/33//f/9//3//f/9//3//f99//3/ff/9/33//f99//3/ff/9//3//f/9//3//f/9//3//f/9//3//f/9//3/fe/9/33v/f997/3/ff/9/33//f997/3/fe/9/33v/f997/3/fe/9/33v/f997/3/fe/9/33v/f997/3/ff/9/33//f997/3/fe/9/33//f99//3/ff/9/33//f99//3/fe/9/33v/f997/3/ff/9/33v/f997/3/ff/9/33v/f997/3/fe/9/33v/f997/3/fe/9/33v/f997/3/fe/9/33v/f997/3/fe/9/33v/f997/3/fe/9/33v/f997/3/fe/9/33v/f997/3/ff/9/33//f997/3/fe/9/33v/f997/3/fe/9/33v/f99//3/ff/9/33//f99//3/ff/9/33//f/9/33//f99//3/ff/9/33//f99//3/ff/9//3//f99//3/ff/9/33//f99//3/ff/9/33//f99//3/ff/9//3//f/9//3//f/9//3//f/9//3//f/9//3//f99//3//f/9/33//f99//3/ff/9//3//f99//3/ff/9/33//f99//3/ff/9/33//f99//3/ff/9/33//f99//3/ff/9/33//f99//3/ff99/33v/f99//3/ff/9/33//f99//3/ff/9/33//f99//3//f/9//3//f/9//3/ff/9/33//f99//3/ff/9/33//f99//3/ff/9/33//f99//3/ff/9/33//f/9/33v/f997/3/fe/9/33v/f997/3/fe/9/33//f997/3/fe/9/33v/f997/3/fe/9/33v/f997/3/fe/9/33v/f99//3/ff/9/33//f99//3/ff/9/33//f99//3/fe99/33v/f997/3/fe/9/33//f997/3/fe/9/33v/f997/3/fe/9/33v/f997/3/fe/9/33v/f997/3/fe/9/33v/f997/3/fe/9/33vff997/3/fe/9/33v/f997/3/fe/9/33v/f997/3/fe/9/33//f99//3/fe/9/33v/f997/3/fe/9/33v/f997/3/fe/9/33v/f997/3/fe/9/33v/f99//3//f99//3/ff/9/33//f99//3/ff/9/33//f/9//3/ff/9/33//f99//3/ff/9/33//f99//3/ff/9/33//f99//3//f/9//3//f/9//3//f/9//3//f/9//3/fe99/33v/f99//3/ff/9//3//f/9//3/ff/9/33//f99//3/ff/9/33//f99//3/ff/9/33//f99//3/ff/9/33//f99//3/ff/9/33//f997/3/ff/9/33//f99//3/ff/9/33//f99//3/ff/9//3//f/9//3//f/9/33//f99//3/ff/9/33//f99//3/ff/9/33//f99//3/ff/9/33//f99//3//f99//3/ff/9/33//f997/3/fe/9/33//f99//3/ff/9/33//f997/3/ff/9/33//f99//3/fe/9/33v/f997/3/fe/9/33//f997/3/fe/9/33v/f997/3/fe/9/33v/f997/3/fe/9/33v/f997/3/fe/9/dVLPOd9733/fe/9/33v/f997/3/fe/9/33v/f997/3/fe99/33v/f/9//3//f/9/33v/f99//3/fe99/33v/f997/3/fe/9/33v/f997/3/fe/9/33v/f997/3/fe/9/33v/f997/3/fe/9/33//f99//3/fe/9/33v/f997/3/fe/9/33//f997/3/fe/9//3//f/9//3//f/9//3/ff/9//3//f/9//3//f/9//3//f99//3/ff/9//3//f/9//3/ff/9/33//f99//3/ff/9/33//f/9//3/fe997+F7fe99//3/ff/9/33//f99//3/ff/9/33//f99//3/ff/9//391Uq85vnffe/9/33//f99//3/ff/9/33//f99//3/ff/9//3//fxljMkYyRs85SykyRlNKGWOdc997/3//f/9//3//f/9/33//f99//3/ff/9/33//f99//3/ff/9/33//f99//3/ff/9/33//f/9//3/ff/9/33//f99//3/ff/9//3//f99//3/ff/9/33/ff/9/33//f99//3/fe/9/33v/f99//3/ff/9/33//f99//3/fe/9/33//f997/3/ff/9/33v/f997/3/fe/9/33v/f997/3/ff997EUIKJdda/3/fe/9/33v/f997/3/fe/9/33v/f997/3/fe/9/33v/f9darjV8b99/33v/f997/3/fe/9/33v/f997/3/fe/9/33vff753bC3POa81zzmvOTNKzzlsLekcCSHQObZWW2v4YrdWvnf/f997/3/fe/9/33vff997/3/fe/9/33v/f997/3/fe/9/33v/f99//3/fe/9/33v/f997/3/fe/9/33v/f99//3/fe/9/33v/f/9//3//f99//3/ff/9/33//f/9//3//f/9//3//f/9//3//f/9//3//f99//3/ff/9/33//f99//3/ff/9/33//f99//3/ff/9/33uuNa85VE6/e/9/33//f99//3/ff/9/33//f99//3/ff/9/33//f99/+WKOMVxv33//f99//3/ff/9/33//f99//3/ff/9/33//f997/3+WUs85GWPff99//3//f753tlYyRksphhQiBGQMCSEzSt97/3/fe/9/33v/f997/3/ff/9/33//f99//3/ff/9/33//f99//3/ff/9/33//f99//3/ff/9/33//f997/3//f/9//3//f99733v/f99//3/fe/9/33v/f997/3/ff/9/33//f99//3/ff/9/33//f997/3/fe/9/33v/f997/3/fe/9/33v/f997/3/fe/9/33vffzNK8T3wPRlj33v/f997/3/fe/9/33v/f997/3/fe/9/33v/f99733saZ441+F7ff997/3/fe/9/33v/f997/3/fe/9/33v/f997/3/fe9978D3IHG0xO2ffe/9/33vff997fG9sLfE9rjXoHEMI6BxtMRljvnf/f99//3/fe/9/33v/f997/3/fe/9/33v/f997/3/fe/9/33v/f997/3/fe/9/33v/f99733/fe/9/33//f99733v/f/9//3/ff/9/33//f99//3//f/9//3//f99//3//f/9/33//f99//3/ff/9/33//f99//3//f/9/33//f99//3/ff/9//3//f/9/llLwPVNKlVL/f/9//3/ff/9//3//f99//3/ff/9/33//f99//3/fe3xvzzm2Vt97/3/ff/9/33//f99//3/ff/9/33//f99//3/ff/9/33v/f/herjVMLXVOfW//f997nXPQPVROnXf5Yo41U0qNMegcZAwKIRFCtlZ8c/9/33//f99733vfe/9/33//f99//3/ff/9/33//f99//3/ff/9/33//f99//3/ff/9/33//f/9//3/ff997/3/ff/9/33v/f997/3/fe/9/33//f997/3/fe/9/33//f997/3/fe/9/33v/f997/3/ff/9/33v/f997/3/fe/9/33vffxFC2F4ZYxJGEkYyRr53/3/fe/9/33//f997/3/fe/9/33v/f997/3/ff/9/W2vQPVRO/3/fe/9/33v/f997/3/ff/9/33v/f997/3/fe/9/33v/f99//3/fe/hebC0qJY0xdE7POUspCSEJIfA9+F7ff/9/vnc7axJGxxiFEKcUzzmVUp1z33/ff/9/33v/f997/3/fe/9/33v/f997/3/fe/9/33v/f997/3/fe/9/33//f997/3/ff/9//3//f/9/33//f99//3/ff/9//3//f99//3/ff/9//3//f99//3/ff/9/33//f99//3/ff/9//3//f99//3/ff/9/33//f/9/dU6NMUwpzzkRQvFBfW/fe/9//3//f/9//3/ff/9/33//f99//3/ff/9/33udc641EkLfe/9/33//f99//3/ff/9//3//f99//3/ff/9/33//f99//3//f/9/33/fe/lezzmuNUwtjjV0TnVOnnfff99733//f/9//3+edxljjTGFECIE6BxTSp53/3/ff99//3/ff/9/33v/f997/3/ff/9/33//f99//3/ff/9//3//f99//3/ff/9//3/fe/9/33//f997/3/fe/9/33v/f997/3/fe/9/33v/f997/3/fe/9/33v/f99//3/fe/9/33//f997/3/fe/9/33v/f99//3++dxJGZQwqJfA9U0r5Xt9/v3v/f997/3/fe/9/33v/f997/3/fe/9/33vff51zrzlMLd9733vff99733/fe/9/33v/f997/3/fe/9/33v/f997/3/fe99/33v/f997/3++e1xrjjE6Z99733/ff99/33vff99733/fe/9/33v/fztndEoJIWUMZAzwPdda33vff/9/33vfe99733vfe/9/33vff997/3/fe/9/33v/f99733/fe/9/33v/f/9//3//f/9//3//f/9/33//f99//3/ff/9/33//f99//3/ff/9/33//f/9//3//f/9//3//f997/3/ff/9/33//f99//3/ff/9/33s6Z/A9EkZ0Thpj33vff99//3/ff/9/33//f99//3/ff/9/33//f997338yRo0xvnf/f997/3/fe/9/33/ff99//3/ff/9/33//f99//3/ff/9/33//f99//3/ff/9/t1rQOb53/3/fe/9/33//f99//3/ff/9/33//f99//3//e/97fGtTSsgYZAzoHDJGfHP/f997/3/fe/9//3//f997/3/ff/9/33//f/9//3/fe/9/33//f99/33//f99//3/ff/9/33v/f997/3/fe/9/33v/f997/3/fe/9/33v/f99//3/ff/9/33//f99733/fe/9/33v/f997/3/fe/9/33vff997+F4KJdhaGWPfe997/3/fe/9/33v/f997/3/fe/9/33v/f99//3+/e1RObC19c99733vfe/9/33vff997/3/fe/9/33v/f997/3/fe/9/33v/f997/3/fe/9/33sRQjNK33vfe/9/33v/f997/3/fe/9/33v/f997/3/fe/9733v/f997/3tbaxJGphSFEG0xGme/e/9/33v/f997/3/fe/9/33v/f997/3/fe99/33v/f997/3//f/9//3/ff/9/33//f99//3/ff/9/33//f99//3/ff/9/33//f99//3//f/9//3//f/9//3/ff/9/33//f/9//3/fe/9/33v/f99//3+dc0wpMkbYXr53/3/ff99/33v/f997/3/fe/9/33v/f99//3/fe99/VEpLKVxv33/fe/9/33//f99//3/ff/9/33//f99//3/ff/9/33//f99//3/ff/9/33/ffzNG+WLfe/9//3//f99//3/ff/9/33//f99//3//f/9//3v/f/97/3v/e/9//3/fe9daKyVECKcYtladc997/3/ff/9/33vfe997/3/ff/9/33//f99//3/ff997/3/ff/9/33v/f997/3/fe/9/33v/f997/3/fe/9/33v/f997/3/ff/9/33//f99//3/fe/9/33v/f997/3/fe99/nXNUSksp8UH4Xr53U0psLVROXG+/e99/33//f753vnffe/9/33vff997/3/fe99733u2Viol+V7fe99/33v/f997/3/fe/9/33v/f997/3/fe/9/33v/f997/3/fe99/33v/f753jjUZY/9/33vff997/3/fe/9/33v/f997/3/ff/9/33v/f/97/3/fe/97/3/ff99733/fe/lirjWFEGQMrzm3Wr97/3/ff99733vfe/9/33v/f997/3/fe/9//3/ff/9/33//f99//3/ff/9/33//f99//3/ff/9/33//f99//3/ff/9//3//f/9//3/ff/9/33//f99//3/fe/9/nXNtMY4xtlbwPW0xbTGWVkspjjG3Vv9/339ca/A9bS2NMRFCO2v/f99//3/fe/9/33v/f/hejTF0Tv9/33v/f997/3/ff/9/33v/f99//3/ff/9/33//f99//3//f99733v/f99/nnevNVxv33//f997/3/ff/9/33//f99//3/ff/9//3//f/97/3//e/9/33v/f99//3/fe/9/33//f1xrtlbQOWQMCSF0Tp1z/3/fe/9//3/ff99//3/ff/9/33/fe/9/33v/f99//3/ff/9/33//f997/3/fe/9/33v/f997/3/ff/9/33//f99//3/ff/9/33v/f997/3/fe997vnczShJG33vff/9/vnevNVNKrzVtLRFC33ued/A9zzmWVtdabTFLKdda/3/fe/9/33v/f997W2uNMTNK33vfe79733/fe99733vff997/3/fe/9/33v/f997/3/fe99733/fe51zvns6Z885vnf/f997/3/fe/9/33v/f997/3/fe/9/33v/f997/3/ff/9/33v/f997/3/fe/9/33v/f997/3/fe99/W28yRscYxxgRQnxv33v/f99//3/fe/9/33v/f/9/33//f99//3//f/9//3//f99//3/ff/9/33//f99//3//f/9//3//f/9//3//f/9//3//f99//3/ff/9/33t8b441W2vff/9//3//fzpnbC1tLa85zznfe5VS0D06Z/9/33u+d40xrjX5Yv9//3//f99//399c885EUL/f997/3/fe99/33v/f997/3/ff/9/33//f99//3/ff99/33++d885IwgKJZZS8T3ff99//3/ff/9/33//f99//3/ff/9/33//f99//3//f/9/33//f99//3/ff/9/33//f99//3/ff/9/33v/f/9/O2tMLacUxxh0Tp1z/3/fe/9/33//f99/33v/f997/3/ff/9/33//f997/3/fe/9/33v/f997/3/fe/9/33//f99//3/ff/9/33//f997/3/fe/9/33v/fzNGEkbfe/9/33/fe997/3+VUq85rzVLKVtrzzlTSt97v3v/f997vnfwPWwtfG//f99733/fe7530D1sLfli/3/fe99733vff99733/fe/9/33v/f997/3/fe/9/33t8b44x0DlUTq81KyXPOd97/3/fe99/33v/f997/3/fe/9/33v/f997/3/fe/9/33//f997/3/fe/9/33v/f997/3/fe/9/33vff99733/ff757t1aNMYUQTC1USp5z33v/f997/3//f/9//3//f/9//3//f99//3/ff/9/33//f99//3/fe/9/33v/f99//3//f/9//3//f997/3/fe/9/33//f5530DnXWv9/33//f99//3/fe753SykRQkwtMkbPOTpn33//f99//3/fe753rznwPb5733vfe99/v3cSRtA9rzl9c/9/33v/f99//3/ff/9/33//f99//3/fe99/33u+d685rjVca/9/vneuNSsl33vfe99/33v/f99//3/ff/9/33//f99//3/ff/9/33//f99//3/ff/9/33//f99//3/ff/9/33//f99//3/ff/9/33//f753W2t0TkspCSFTSp1z33/ff997/3/ff/9/33//f997/3/fe/9/33v/f997/3/fe/9/33//f997/3/ff/9/33//f/9//3/fe/9/33//f997OmeONfhe33v/f997/3/fe99733tUSm0xrjUrJa41nXPfe997/3/fe/9/33tba2wt8D2+d99/33vfexFCjjEyRpVSvnfff99733/fe/9/33v/f997/3/fe/9/33v/f1NKjTF8b/9/33vfezNGCSF8b99733vff997/3/fe/9/33v/f997/3/fe/9/33v/f997/3/fe/9/33v/f997/3/fe/9/33v/f997/3/fe/9/33v/f99733//f/9/nXMyRukgbS3QPZ1z/3//f/9/33//f99//3/ff/9/33//f99//3//f/9//3//f/9//3/ff/9//3//f99//3//f/9/33//f99//3/XWvE9fG//f99//3//f/9/33vff1trSymNMW0trjW/e997/3/ff/9/33v/f997tlZsLbZW33/ff997U0qOMVxvEULXWt9733/fe/9/33//f997/3/fe/9/33vfe51zjjUaZ99733/ff997VE6NMRlj33v/f997/3/ff/9/33//f99//3/ff/9/33//f99//3/ff/9//3//f99//3//f/9/33//f/9//3/ff/9/33//f99//3/ff/9/33v/f/9/33u3Wo0xTC3fe/9/33//f997/3/fe/9/33v/f997/3/fe/9/33v/f99//3/ff/9/33//f99//3/ff/9/33v/f997/3/fe9dazzm+d997/3/fe99/33vff797nXNsLa81bC2uNb5333vfe/9/33v/f99733u9d3RObC2dc79333uVUisl+F75XkwtfG/fe99/33v/f99733/fe99/33vff997VE7QPd9733vfe997338SRq41EULfe99733vfe/9/33v/f997/3/fe/9/33v/f997/3/fe/9/33//f997/3/fe/9/33//f99//3/fe/9/33vff997/3/fe/9/33v/f997/3/fe/9/vnf5Yv9//3//f99//3/ff/9/33//f99//3/ff99/33v/f/9//3//f/9//3//f/9//3//f/9/33//f99//3/ff99/dE7xQd97/3/ff/9/33v/f/9/33u+d40xbC2NMWwtOmffe/9/33//f99//3/fe/9/nXPPObZW/3/fe/hebC22Vr53t1Z1Tt9733v/f99//3/fe99/33//f99/33vQPbda/3/ff997/3/fe1NK0D0RQp1z/3/ff/9/33//f99//3/ff/9/33//f99//3/ff/9//3//f/9//3/ff/9//3//f/9//3//f/9/33//f997/3/ff/9/33//f99//3/fe/9/33//f99/33v/f997/3/fe/9/33v/f997/3/fe99/33v/f997/3/fe/9/33v/f99//3/ff/9/33v/f997/3/fe99/33uWUvE933vfe/9/33//f997/3/fe9978D3wPa41zzkSRt9733v/f997/3/fe/9/33v/f/lijjV8b997W2srKZVS33t9c9hafG/fe997/3/fe/9/33//f/9//38ZY40xfG//f99733/fe997EkbxQc85Gmffe99/33v/f997/3/fe/9/33v/f997/3/fe/9/33v/f997/3/fe/9/33v/f997/3/fe/9/33v/f997/3/fe/9/33v/f997/3/fe/9/33v/f997/3//f99//3/ff/9/33//f99//3/ff/9/33v/f99//3/ff/9/33//f99//3//f/9/33//f99//3/ff/9/33vff5VS8D3fe/9/33v/f99//3/ff99/33t0Tq81jTHPOc85nXP/f99//3/ff/9/33//f99/33vxPTNG33t9byoldE7fe/9/+WK3Wt9//3+/e9da8UFMLY4xbTFUSrZWEUK/e99//3/fe99/33vwPa418UF1Tv9/33v/f99//3/ff/9/33//f99//3/ff/9/33//f99//3/ff/9/33//f99//3/ff/9/33//f99//3/ff/9/33//f99//3/ff/9/33//f99//3/ff997/3/fe/9/33v/f997/3/fe/9/33v/f997/3/ff/9/33v/f997/3/ff/9/33//f997/3/fe/9/33vff997dE6vOd9733vff997/3/fe/9/vnfff9ha8T1LKfFBEUKWVt97/3/fe/9/33v/f997/3/ff9habC2/e3xv6RwRQt9733t9c44x33++dxJGphRLKY0xrjXIHMcYxxhtLZ1z/3/fe99/33vff/FBEkb4XnRO33v/f997/3/fe/9/33v/f997/3/fe/9/33v/f997/3/fe/9/33v/f997/3/fe/9/33v/f997/3/fe/9/33v/f997/3/fe/9/33v/f997/3/fe/9//3/ff/9/33//f99//3//f/9/33v/f997/3/ff/9/33//f99//3/ff/9//3//f99//3/ff/9/33//f99//3+VUtA9v3v/f99//3/ff/9/33/ff997Omd0TgkhEkYzRm0xnXffe/9//3//f99//3/ff997nXOvNfhe33sJIVRK/3/fe797MkbXWkwtTCn4Xr5333vfe997fG+uNUwpEkYZY/9/33//f997MkYyRjpndE7/f997/3/ff/9/33//f99//3/ff/9/33//f99//3/ff/9/33//f99//3/ff/9/33//f99//3/ff/9/33//f99//3/ff/9/33//f99//3/ff/9/33/fe/9/33v/f997/3/fe/9/33//f997/3/fe/9/33v/f997/3/fe/9/33//f99//3/fe/9/33v/f99//3/fe9dajTG+d997/3/fe/9/33vff997339ba3VOCSEzSpZWbC0ZY99/33vff997/3/fe/9/33/ff/A98D2+d0spbS3fe99733v4XqcY0D2+e99733vfe/9/33vfe/E9zzmuNcgYU0rfe9973390TlRKGWNTSt97/3/fe/9/33v/f997/3/fe/9/33v/f997/3/fe/9/33v/f997/3/fe/9/33v/f997/3/fe/9/33v/f997/3/fe/9/33v/f997/3/fe/9/33v/f/9/33//f99//3/ff/9/33//f/9//3/ff/9/33//f99//3/ff/9/33//f/9//3/ff/9/33//f99//3/ff/9/GWNUSr57/3/ff/9/33//f997/3/fe753MkZLKXROv3vQPfhe33/ff997/3/ff/9/33//f997+F5LKVtrrzmNMb5333u+d1RKjjX5Yt9/33vfe99733vff7530D2VUr97U0plDI41vnffe3ROEUI6ZxJC/3//f/9/33//f99//3/ff/9/33//f99//3/ff/9/33//f99//3/ff/9/33//f99//3/ff/9/33//f99//3/ff/9/33//f99//3/ff/9/33//f99/33v/f997/3/fe/9/33v/f997/3/fe/9/33v/f997/3/ff/9/33v/f997/3/fe/9/33v/f99//3/fe/9/33v5YmwtfW/fe/9/33v/f997/3/fe/9/v3sRQm0xMkbfezJGrjXfe997/3/fe/9/33v/f997/3++d/A98UFUSmwtnne+d1RO0D34XhJCnnffe99733vfe997nXOuNXVO/3/fe5ZWCSERQt97lVIyRtha8D2+d/9/33v/f997/3/fe/9/33v/f99//3/fe/9/33v/f997/3/fe/9/33v/f99//3/ff/9/33//f997/3/fe/9/33v/f997/3/fe/9/33v/f997/3//f99//3/ff/9/33//f99//3/ff/9/33//f99//3//f/9/33//f99//3/ff/9/33//f99//3//f/9/33//fztnjjV8b/9/33//f99//3/ff/9/33//f5ZSjTERQv9/GmOvNZ1z/3/ff/9/33//f99//3/fe/9/+V6vNXROSyk6ZxljbC1ba7530D34Xv9/33v/f997/399b68111r/f99733v4Xo41lVL4XhJC2F4SQr5333v/f99//3/ff/9/33//f99//3//f/9/33//f99//3/ff/9/33//f/9//3//f/9//3//f99//3/ff/9/33//f99//3/ff/9/33//f99//3/ff997/3/fe/9/33//f997/3/fe99/33vff99//3/fe/9/33v/f997/3/ff/9/33v/f99//3/fe/9/33v/f997nXONMVtr33v/f997/3/fe/9/33//f997338yRjNG33t8b641Omffe/9/33v/f997/3/ff/9/33t8b2wtMkZLKbZWM0ozRt97/390TjJG33vff997/3/fe3xv0Dk6Z79733vfe/9/dVJsLZZW8T3XWtA9nXfff99733/fe/9/33v/f99//3/fe/9/33v/f997/3/fe/9/33v/f997/3/fe/9/33v/f997/3/ff/9/33v/f997/3/fe/9/33v/f997/3/fe/9//3/ff/9/33//f99//3/ff/9/33//f99//3//f/9/33//f997/3/ff/9//3//f/9//3//f/9/33//f99//3++d/FBGWP/f99//3/ff/9/33//f99//3/fe7dW2Frff997EkJ1Uv9/33//f99//3/ff/9/33//f997M0rxQY0xzzlMLVtr33/fe51zEULfe997/3/ff/9/GmOvOVtr33vfe/9/33vfe/E9EUIRQtharznfe99733/fe/9/33//f/9//3//f/9/33//f99//3/ff/9/33//f99//3/ff/9/33//f99//3//f/9/33//f99//3/ff/9/33//f99//3/ff/9//3/fe/9/33vff99733vfe/9/33v/f99//3/ff/9/33//f99733vfe/9/33//f99//3/ff/9/33v/f997/3/fe9978UH4Xt97/3/fe/9/33v/f99733vfe997Omffe99/33+VUjJGv3v/f997/3/fe/9/33v/f997/3+2VvA9jjFMLRFCvnvfe997fG+uNfle/3/fe/9/33s7Z885fG/fe99/33v/f997+WKuNfFBtlaNMd9733vfe99/33vff99//3/ff/9/33v/f997/3/fe/9/33v/f997/3/fe/9/33v/f997/3/ff/9/33//f997/3/fe/9/33v/f997/3/fe/9/33v/f/9/33//f99//3/fe/9/33//f/9//3//f/9//3//f99//3/fe/9/33//f/9//3//f/9/33//f99//3/ff/9/33/wPZZS/3/ff/9/33//f99/33/fe/9//3/4Xlxr/3+/e9heEUL/f99//3/ff/9/33//f99//3/feztrrjUKIekg+WLfe/9/33vff/A9llLff/9/33v/fzpn8D2ed/9/33vff997/399c9A90Dl0TvA933/fe/9/33v/f997/3//f/9//3//f99//3/ff/9/33//f99//3/ff/9/33//f/9//3/ff/9//3//f99//3/ff/9/33//f99//3/ff/9//3//f/9/33//f997/3/fe/9/33v/f997/3/ff/9/33//f99733/fe/9/33v/f99//3/ff/9/33//f997/3/fe/9/33vffxFCEkbfe99/33v/f99733/fe/9/33/fexljnXPfe997+WIRQr97/3/fe/9/33v/f997/3/fe997fXPPOY41TCmdc99/33vff/9/lVIzRv9/33vfe997+WKuNb5333vfe99733+/e997dVLwPRJCEULfe99/33vfe997/3/fe/9/33//f997/3/fe/9/33v/f997/3/fe/9/33v/f99//3/ff/9/33//f99//3/fe/9/33v/f997/3/fe/9/33//f99//3//f99//3/ff/9/33//f99//3//f/9//3//f/9//3/fe/9//3//f99//3//f/9//3//f/9//3/ff/9/33//f997llbxPf9/33v/f99//3/fe/9//3//f9972Fq+d/9/33tba9A5fG/ff/9/33//f99//3/ff/9/33u+d641EUKONTtn33vff997/38aY9A9nnf/f997/3+WVs8533vff997/3/ff/9/33udc2wtU0rxQd9733vff997/3/ff/9//3//f/9//3/ff/9/33//f99//3/ff/9/33//f/9//3//f/9//3//f/9//3/ff/9/33//f99//3/ff/9/33//f/9//3//f997/3/fe/9/33v/f997/3/fe/9/33v/f99//3/ff/9/33v/f997/3/ff/9/33//f99733/fe/9/33v/f997/3+WUhFC33v/f997/3/fe/9/33v/f997/3+2Vt9733v/f51zjjUZY/9/33v/f997/3/fe/9/33v/f753jjERQq41dE7fe99733/fe51zjjVcb79733/fe9herznfe99733/fe99/33v/f997zzmvOfA933v/f997/3/fe/9/33v/f99//3/fe/9/33v/f997/3/fe/9/33v/f997/3/ff/9/33//f99//3/ff/9/33v/f997/3/fe/9/33//f997/3/fe/9//3/ff/9/33//f99//3/ff/9/33//f99//3//f/9/33//f99//3/ff/9//3//f99//3/ff/9/33//f99//3/fe/hebS3ee997/3/ff/9/33//f99//3+/e3VOnnf/f997vneONTpn33//f99//3/ff/9/33//f/9//38RQlRKrzUyRt9733/ff99733syRtda/3/fe99/tlYRQt97/3/fe99/33v/f99//3/QPY41EkL/f997/3/ff/9/33//f/9//3//f/9/33//f99//3/ff/9/33//f99//3//f/9//3//f/9//3//f/9/33//f99//3/ff/9//3//f99//3/ff/9/33/ff/9/33v/f997/3/fe/9/33v/f997/3/ff/9/33v/f997/3/fe/9/33//f99733/fe/9/33v/f997/3/fe99/GWOONTpr33vfe/9/33vff997/3/fe997EUKdc99733ued/E9+WL/f997/3/fe/9/33v/f997/3+/exFClVLxPWwtvne/e99733vff9daM0bfe99733vxQa8533vfe99/33v/f997/3/fe9daSym2Vt97/3/fe/9/33v/f997/3/ff/9/33v/f997/3/fe/9/33v/f997/3/fe/9/33//f99//3/fe/9/33//f997/3/fe/9/33v/f99//3/fe/9/33v/f/9//3//f99//3/ff/9/33//f99//3/ff/9/33//f99//3/ff/9/33//f99//3/ff/9/33//f/9//3//f/9/33+dc885llLff99/33v/f997/3/ff/9/v3tUTltv/3/fe7978T34Xt9//3/ff/9/33//f99733/fe99/8D22VvFBbTGdc99733v/f997+WKvNf9/33v/fxJGVErfe/9/33//f99//3/ff/9/fG/POVtv/3/fe/9/33//f99//3/ff/9/33//f/9//3//f/9/33//f99//3/ff/9//3//f99//3/ff/9//3//f/9//3//f/9//3//f/9//3//f/9/33//f/9/33v/f99//3/fe/9/33v/f997/3/fe/9/33v/f997/3/fe/9/33v/f997/3/fe/9/33v/f99//3/ff/9/33//f9978D1USt9/33v/f997/3/fe/9/33vff5VSW2vfe99/33tTStha/3/fe/9/33v/f99733vfe/9/vnvwPbdaEUIrKRljvnvff99733s6Z9A9fXPfe997U0pTSv9/33v/f997/3/fe/9/33u+d641Ome/e99/33v/f99733/ff/9/33v/f99//3/ff/9/33//f997/3/fe/9/33v/f99//3/fe/9/33//f99//3/ff/9/33//f99//3/ff/9/33v/f997/3//f/9//3//f/9/33//f99//3/ff/9/33//f99//3/ff/9/33v/f99//3/ff/9/33//f99//3//f/9/33//f/9//38zRjNK/3//f99//3/ff/9/33//f997U0pba/9//3++dzJGGWPff/9/33//f99//3/fe/9/33u/d/FB+WKVUo0x11rfe99733/fe3xvrzlba997/38SRhFC33v/f99//3/ff/9/33//f753jjH5Yv9/33v/f99//3/ff/9/33//f99//3//f/9/33//f99//3/ff/9/33//f99//3/ff/9/33//f/9//3/ff/9//3//f99//3/ff/9/33//f99//3//f99//3/ff/9/33//f997/3/fe/9/33v/f997/3/fe/9/33v/f997/3/ff/9/33//f99//3/fe/9/33v/f997/3/fe5ZSrjW+d997/3/fe/9/33v/f99733+2Vvli33vfe553zzlba/9/33v/f997/3/fe/9/33vfe1tr0D1cb/herjV1Ur9333vfe99/fG/wPVtr/3/fe/FBzznff997/3/fe/9/33v/f997/38SRrda33v/f997/3/ff/9/33//f997/3/fe/9/33v/f997/3/fe/9/33v/f997/3/ff/9/33v/f997/3/fe/9/33v/f997/3/fe99/33vff997/3/ff/9//3//f/9//3//f/9//3/ff/9/33//f99//3/ff/9/33//f99//3/ff/9//3//f/9//3//f/9/33//f99//3/fe/9/OmevNVtr/3/ff/9/33//f99//3/fe9heU0r/f99/nXPPOZ5z33//f99//3/ff/9/33//f997+F7POb53GWOvOTJG/3/fe/9/33uec641GWPff/9/8UESQv9//3/ff/9/33//f99//3/fezNGlVL/f/9//3/ff/9//3//f99//3/ff/9/33//f99//3/ff/9/33//f99//3//f/9//3//f99//3/ff/9/33//f99//3/ff/9/33//f99//3/ff/9//3/ff/9/33//f99//3/ff/9/33v/f997/3/fe/9/33v/f99733/fe/9/33//f99//3/fe/9/33v/f997/3/fe/9/33u+d685U0rfe/9/33v/f997/3/fe99/+F4SRt9/33s6Z9A9nXP/f99733vfe99733vff997338zShFCv3s7a441zzm+d99733vfe753zzmWUt97339USjJG33vfe99/33vff997/3/fe9978D0aZ99733/fe/9/33v/f997/3/fe/9/33v/f997/3/fe/9/33v/f997/3/fe99/33v/f997/3/fe/9/33v/f997/3/fe/9/33v/f99//3/ff/9/33v/f/9//3//f/9//3//f/9//3//f99//3/ff/9/33//f99//3/ff/9/33//f/9//3/ff/9/33//f99//3/ff/9/33//f997dE7POf9/33//f99//3/ff/9/33s7a641v3vfe9ha8D3ff99//3/fe/9/33vff997/3++dxJGt1r/f7538D2NMb1333vff99733t1TpVS33v/f1ROrzXfe/9/33vff997/3/ff/9/33vwPTpn33vfe/9/33//f99//3/ff/9/33//f99//3/ff/9/33//f99//3/ff/9/33//f99//3/ff/9/33//f99//3/ff/9/33//f/9//3//f/9//3//f/9/33//f99//3/ff/9/33//f99//3/fe/9/33v/f997/3/fe/9/33v/f99//3/ff/9/33v/f997/3/fe/9/33v/f99//3/YXo41vnf/f997/3/fe/9/33v/f3xv0DkZY99711p0Tt9//3/fe99/33vff99733/fe1tr0Dk7a99733vxPWwtXG/fe99733++dzNG0D3ff997dU7POd9733vfe997/3/fe/9/33v/f/A9Omffe/9/33v/f997/3/fe/9/33v/f997/3/fe/9/33v/f997/3/fe/9/33v/f997/3/fe/9/33v/f997/3/fe/9/33v/f997/3/ff/9/33//f99//3//f/9//3//f/9//3//f/9//3//f/9//3//f/9//3/ff/9/33/ff99//3//f/9/33//f99//3/ff/9/33v/f99//3/ff7978D1ba99//3/fe/9/33//f997/38zRpZSv3t1Utda/3/ff/9/33//f99//3/fe99/2F51Tt9/33/fe9dabC1cb997/3/fe99/MkYRQt9//39UTq41vnf/f99//3/ff/9/33//f997Mkb4Xv9//3//f99//3/ff/9/33//f99//3/ff/9/33//f99//3/ff/9/33//f/9//3//f/9//3//f/9//3/ff/9/33//f/9//3//f/9//3//f/9//3/ff997/3/ff/9/33//f99//3/ff/9/33//f99//3/ff/9/33v/f997/3/ff/9/33//f997/3/fe/9/33vfe997/3/fe/9/33u2VhFC33/ff/9/33v/f99733/ff9dadE7fe885W2vfe/9/33v/f997/3/fe99/33sSRvFB/3+/e/9/OmeNMZVS/3/fe997v3dTSjJG33/fezNGrjXfe997/3/fe/9/33v/f997/38zRhlj33v/f997/3/fe/9/33v/f997/3/fe/9/33v/f997/3/fe/9/33v/f997/3/ff/9/33//f99//3/ff/9/33v/f99//3/ff/9/33//f99//3/fe/9//3//f/9//3//f/9//3//f/9//3//f/9//3//f/9/33//f99//3/ff/9//3//f99//3/ff/9/33//f997/3/ff/9/33//f/lijTG+d/9/33//f99//3/ff/9/W2syRjpn8T2+d99/33//f99//3/ff/9/33t9czNGlVLfe/9/33+dc0spVErff99/33v/fzNK0Dnfe/9/dE4RQr53/3/ff/9/33//f99//3++exJC+F7/f99//3/ff/9/33//f99//3/ff/9/33//f99//3/ff/9/33//f99//3//f/9//3//f/9//3//f/9/33//f99//3//f/9//3//f/9//3//f/9/33/fe/9/33v/f997/3/fe/9/33//f997/3/fe/9/33v/f997/3/fe/9/33//f99//3/ff/9/33//f997/3/fe/9/33v/f997nXMqJZZS/3/fe99733/fe/9/33vfe/A9rzVUSv9/33v/f997/3/fe/9/33vff5ZWjjV8b99/33v/f997zznwPd9733vff997MkbxPb9733vYWo0xnXPfe/9/33v/f997/3/fe553rjUZY997/3/fe/9/33v/f997/3/fe/9/33v/f997/3/fe/9/33v/f997/3/fe/9/33//f997/3/fe/9/33//f99//3/ff/9/33//f99//3/ff/9/33//f/9/33//f99//3/ff/9//3//f99//3/ff/9/33//f99//3/ff/9/33//f/9//3//f/9//3//f/9//3/ff/9/33//f99//3//fxlj8D2/e997/3/fe99/33//f997tlZsLfhe33v/f99//3/ff/9/33//f1xv8D22Vv9/33v/f99//3/XWvA933v/f997/38yRjNG33vfe/hezzl9c/9/33//f99//3/ff/9/fG/POTpn33//f/9/33//f99//3/ff/9/33//f99//3/ff/9/33//f99//3/ff/9//3//f99//3/ff/9//3//f/9//3//f/9//3//f/9//3//f/9//3//f/9/33v/f997/3/fe/9/33//f99//3/fe/9/33v/f997/3/fe/9/33v/f99//3/ff/9/33v/f99//3/fe/9/33v/f997/3/fe/9/vnfxPTNG33vfe99733v/f99733szSq81bTF8b997/3/fe99/33vfe51zEUIRQt9733vff997/3/ff3xvrjWed99733vfezJGMkbfe997W2vPOTtr33v/f997/3/fe/9/33s7a/A9fG/fe99/33v/f997/3/fe/9/33v/f997/3/fe/9/33v/f997/3/fe/9/33v/f99//3/fe/9/33//f99//3/ff/9/33//f99//3/ff/9/33//f997/3//f99//3//f/9//3//f/9//3/ff/9/33//f99//3/ff/9/33//f/9//3//f/9/33//f99//3/ff/9//3//f99//3/ff/9/33//fxljzzkaZ/9/33vff99/338aZ885fG9USq41nXP/f/9/33/feztrjjFLKb5333//f99//3/ff/9/vnfwPVxr/3/fe99/EUJ0Tt9//3+dc681W2v/f99//3/ff/9/33/ffxljEUK+d99/33//f99//3/ff/9//3//f/9//3//f/9/33//f99//3/ff/9/33//f/9//3//f/9//3//f/9//3/ff/9/33//f/9//3//f/9//3//f/9//3/ff997/3/fe/9/33//f99//3/ff/9/33v/f997/3/fe/9/33v/f99//3/ff/9/33//f997/3/fe/9/33//f99//3/fe/9/33v/f997/3/YXjJGfHP/f99733++dxFCtlb/f9972FqNMXVSGmf4Xo0xTC0SRr5333//f997/3/fe/9/33v/fzNGVErfe99/nncRQrZW/3/fe753rjWWUt97/3/fe/9/33v/f99711oyRt9733v/f997/3/fe/9/33v/f99//3/ff/9/33//f997/3/fe/9/33v/f997/3/ff/9/33//f99//3/ff/9/33v/f99//3/ff/9/33//f99//3/fe/9//3//f/9/33//f/9//3/ff/9/33//f99//3/ff/9/33//f99//3/ff/9/33//f99//3//f/9/33v/f/9//3/ff/9//3//f99//3//f997EUIJIZZW3nudc/E9zzm+d/9//3//f3xvEkKvNY41dVKdc/9//3//f/9//3/ff/9/33//f99/2F7wPf9/33t9c6852Frff/9/33syRlNK/3/fe/9/33//f99//390TrZW33v/f997/3/ff/9/33//f/9//3//f/9/33//f99//3/ff/9/33//f99//3//f/9//3//f/9//3//f/9/33//f99//3//f/9/33//f/9//3//f/9//3/ff/9/33//f99//3/fe/9/33v/f997/3/fe/9/33v/f997/3/fe/9/33v/f997/3/ff/9/33vff99//3/ff/9/33//f99//3/fe99/33vff7da8UFtMUwpEUK+d99//3/fe/9/33v/f99733/fe/9/33v/f99//3/ff/9/33v/f9973399c/FBOmffe/hejjV9b/9/33vff5ZSVErfe/9/33vff997/3+dc/A9+F7/f99733/fe/9/33v/f997/3/ff/9/33v/f997/3/fe/9/33v/f997/3/fe/9/33//f99//3/ff/9/33//f997/3/ff/9/33//f997/3/ff/9/33//f/9//3//f/9//3//f/9/33//f99//3/ff/9/33//f99//3/ff/9/33//f99//3//f/9//3//f997/3//f/9//3//f/9//3//f/9/33v/f/9//3+dc1trW2v/f99//3//f/9/33//f997/3/fe/9/33//f/9//3//f/9/33//f99//3/fe997dVK3Wt972FrxQf9/33//f99/OmfQOd97/3//f99//3/ff3xv0D1ca/9//3/ff/9/33//f99//3//f/9//3//f99//3/ff/9/33//f99//3/ff/9//3//f/9//3//f/9//3//f99//3/ff/9//3//f99//3/ff/9//3//f/9/33//f99//3/fe/9/33v/f99//3/fe/9/33v/f997/3/ff/9/33v/f997/3/ff/9/33//f99733/fe/9/33v/f997/3/fe/9/33/ff997/3/fe/9/33v/f99//3/fe/9/33v/f997/3/fe99/33vff997/3/fe/9/33vff997/3/fe/9/33vPOfFBfG9TSnRO33vff9973398b641fXP/f997/3/fe99/11quNZ53/3/fe/9/33v/f997/3/fe/9/33//f997/3/fe/9/33v/f99//3/fe/9/33//f997/3/ff/9/33//f99//3/fe/9/33v/f997/3/fe/9/33v/f99//3//f/9//3/ff/9/33//f/9//3/ff/9/33//f99//3//f/9/33//f99//3//f/9//3//f/9//3/ff/9/33//f99//3/ff/9/33//f99//3/ff/9/33//f/9//3//f/9//3//f99//3/ff/9/33//f99//3/ff/9/33//f997/3/ff/9//3//f/heU0qvNc85Omfff99733/fe/9/8D1ba997/3/fe99//390TnVO/3/ff/9/33//f99//3//f/9//3//f/9//3//f/9/33//f99//3//f/9//3//f997/3//f/9//3//f/9//3/ff/9/33//f99//3/ff/9/33//f99//3//f99//3/ff/9/33v/f99//3/ff/9/33v/f997/3/fe/9/33//f997/3/fe/9//3//f99//3/fe/9/33v/f997/3/fe/9/33v/f997/3/fe/9/33v/f99//3/ff/9/33//f997/3/fe/9/33v/f997/3/fe/9/33v/f99733/fe/9/33//f997/398b1NKOmffe79733vfe99/33vYXjJGvne+d99/33u+d9A9Omvfe/9/33v/f997/3/fe/9/33//f99//3/ff/9/33v/f997/3/ff/9/33//f99/33vfe/9/33//f99//3/ff/9/33v/f997/3/fe/9/33v/f997/3/fe/9//3//f/9//3//f/9//3//f/9//3//f/9//3//f/9//3//f/9//3//f/9//3//f99//3/ff/9//3//f/9//3/ff/9/33//f/9//3/ff/9/33//f99//3/ff/9/33//f99//3/ff/9/33//f99//3/ff/9/33//f/9//3/fe/9/33//f99//3//f/9//3//f99//3/ff/9/33/ff31zdE6ed99733v/f5ZWEULfe/9/33//f99//3/ff/9//3//f/9//3//f/9//3//f99//3//f/9//3//f/9//3/ff/9/33//f99//3//f/9//3//f/9//3/ff/9//3//f99//3//f/9//3/ff/9/33//f99//3/ff/9/33//f99//3/ff/9/33//f99//3/ff/9/33//f99//3/fe/9/33//f99//3/ff/9/33v/f99//3/ff/9/33v/f997/3/fe/9/33v/f997/3/fe/9/33v/f997/3/fe/9/33v/f997/3/fe99/33v/f997/3/fe/9/33//f997/3/fe/9/33vff99733vxQUwpvnf/f55zVE46Z/9/33v/f997/3/fe/9/33//f99//3/ff/9/33//f99//3/fe/9/33//f99//3/ff/9/33v/f997/3/fe/9/33//f99//3/fe/9/33v/f99//3/fe/9/33//f/9//3//f/9//3//f/9/33//f/9//3/ff/9//3//f/9//3//f/9/33//f/9//3/ff/9/33//f99//3//f/9/33//f99//3//f/9/33//f99//3/ff/9/33//f99//3/ff/9/33//f99//3/ff/9/33//f99//3/ff/9/33//f99//3/ff/9/33v/f99//3/fe/9/33//f997/3//f7daCiW2VlxvlVJ1Tv9/33v/f99//3/ff/9/33//f/9//3//f/9//3//f/9//3/ff/9/33//f/9//3/ff/9/33//f99//3/ff/9/33//f/9//3//f/9/33//f99//3//f/9//3//f/9/33v/f99//3/ff/9/33v/f997/3/ff/9/33v/f997/3/ff/9/33v/f997/3/fe/9/33v/f997/3/fe/9/33v/f997/3/ff/9/33//f99//3/fe/9/33v/f997/3/fe/9/33v/f997/3/fe/9/33v/f997/3/ff/9/33v/f99//3/fe/9/33v/f997/3/fe99/33v/f997/3/ff/9/339baxFCbS2NMZ1z33v/f997/3/ff/9/33v/f997/3/fe/9/33//f99//3/fe/9/33v/f99//3/fe/9/33v/f997/3/ff/9/33//f997/3/ff/9/33v/f997/3/fe/9/33//f997/3//f/9//3//f/9//3//f99//3//f/9//3//f99//3//f/9/33//f99//3/ff/9/33//f99//3/ff/9/33//f99//3/ff/9//3//f/9//3//f/9/33//f99//3/ff/9/33//f99//3/ff/9/33//f99//3//f/9/33//f99//3//f/9/33//f99//3/ff/9/33v/f99//3/ff/9//3//f99/33t9b997/3//f99//3//f/9/33//f99//3/ff/9//3//f/9//3//f/9/33//f/9//3//f/9/33//f99//3/ff/9//3//f/9//3/ff/9//3//f99//3/ff/9/33//f/9//3/ff99//3/ff/9/33//f997/3/fe/9/33//f997/3/fe/9/33//f997/3/fe/9/33v/f997/3/fe/9/33v/f997/3/fe/9/33//f99//3/ff/9/33v/f997/3/fe/9/33v/f997/3/fe/9/33v/f997/3/ff/9/33//f997/3/ff/9/33//f997/3/fe/9/33vff99//3/fe/9/33//f997/3/ff/9/33v/f997/3/fe/9/33//f997/3/fe/9/33v/f99//3/ff/9/33//f997/3/fe/9/33v/f997/3/fe/9/33//f997/3/fe/9/33//f997/3/fe/9/33v/f997/3/fe/9//3//f/9/33//f99//3/ff/9//3//f99//3/ff/9//3//f/9//3//f/9//3//f/9//3//f/9/33//f99//3/ff/9/33//f/9//3//f/9//3//f/9//3/ff/9/33//f99//3/ff/9/33//f/9//3//f/9//3//f99//3/ff/9//3//f99//3/ff/9/33//f/9//3//f/9/33//f99//3/ff/9/33//f99//3/ff/9/33//f99//3/ff/9/33//f99//3/ff/9//3//f99//3/fe/9/33v/f99//3/ff/9/33//f99//3/ff/9//3//f/9//3/ff/9/33//f99//3/ff/9//3/ff/9/33//f997/3/fe/9/33v/f99//3/fe/9/33v/f99//3/ff/9/33//f99//3/ff/9/33v/f997/3/fe/9/33v/f99//3/ff/9/33//f99//3/ff/9/33v/f997/3/fe/9/33v/f997/3/ff/9/33//f99//3/fe/9/33//f997/3/fe/9/33v/f99//3/ff/9/33//f997/3/fe/9/33v/f997/3/fe/9/33v/f997/3/fe/9/33v/f997/3/fe/9/33//f997/3/fe/9/33v/f997/3/fe/9/33v/f997/3/fe/9/33v/f99//3/fe/9/33v/f997/3/fe/9/33v/f/9//3//f99//3/ff/9//3//f/9//3//f/9/33//f/9//3/ff/9//3//f/9//3/ff/9/33//f99//3/ff/9/33//f99//3//f/9//3//f/9//3/ff/9/33//f99//3/ff/9/33//f99//3/ff/9//3//f99//3/fe/9/33//f99//3/ff/9/33//f99//3/ff/9/33//f99//3/ff/9/33//f99//3/ff/9/33//f99//3/ff/9/33//f99//3/ff/9/33//f/9//3/ff/9/33//f99//3/ff/9/33v/f997/3/ff/9/33//f99//3//f/9/33//f/9//3/ff/9//3//f99/33v/f99//3/fe/9/33v/f99//3/ff/9/33v/f997/3/ff/9/33v/f99//3/ff/9/33v/f997/3/fe/9/33v/f99//3/ff/9/33//f99//3/fe/9/33v/f997/3/fe/9/33v/f997/3/fe/9/33//f997/3/fe99733v/f997/3/ff/9/33//f997/3/fe/9/33v/f997/3/fe/9/33v/f997/3/fe/9/33v/f997/3/fe/9/33v/f997/3/fe/9/33v/f997/3/fe/9/33v/f997/3/fe/9/33v/f99733/fe/9/33v/f997/3/ff/9/33//f99//3/ff/9/33//f997/3//f/9//3/ff/9/33//f/9//3//f/9/33//f99//3//f/9/33//f99//3//f/9/33//f99//3/ff/9/33//f99//3//f/9//3//f/9//3/ff/9/33//f99//3/ff/9/33//f99//3/ff/9//3//f/9//3/ff/9/33v/f/9//3/ff/9//3//f99//3/ff/9/33//f99//3/ff/9/33//f99//3/ff/9/33//f99//3/ff/9/33//f99//3/ff/9/33//f99//3/ff/9/33//f99//3/ff/9/33//f/9//3/ff/9/33//f99//3//f/9//3//f/9//3//f/9//3//f/9//3/ff997/3/fe/9/33v/f99//3/ff/9/33v/f997/3/fe/9/33//f99//3/ff/9/33//f99//3/ff99/33v/f997/3/ff/9/33//f997/3/ff/9/33v/f997/3/fe/9/33//f997/3/fe/9/33v/f99//3/ff/9/33//f997/3/fe/9/33v/f997/3/fe/9/33v/f997/3/fe/9/33v/f997/3/fe/9/33v/f997/3/fe/9/33v/f997/3/fe/9/33//f997/3/fe/9/33v/f997/3/fe/9/33v/f997/3/ff/9/33v/f997/3/fe/9/33//f99//3/ff/9/33//f99//3/ff/9//3/ff/9/33//f99//3//f/9/33//f99//3/ff/9//3//f/9//3//f/9//3//f/9//3/ff/9/33//f99//3//f/9//3//f99//3//f/9//3//f997/3/ff/9//3//f/9//3/ff/9/33//f99//3//f/9//3//f99//3/ff/9/33//f99//3/ff/9/33//f99//3/ff/9/33//f99//3/ff/9/33//f99//3/ff/9/33//f99//3/ff/9//3//f99//3/ff/9/33//f99//3/ff/9/33//f99//3//f/9//3//f99//3/ff/9/33//f/9//3//f/9//3//f/9//3//f/9//3/ff/9/33v/f997/3/fe/9/33//f997/3/fe/9/33v/f99//3/ff/9/33//f99//3/ff/9/33v/f997/3/fe/9/33//f99733vfe/9/33//f99733/fe/9/33v/f99//3/fe/9/33v/f997/3/ff/9/33//f99//3/fe/9/33v/f997/3/fe/9/33v/f997/3/fe/9/33v/f997/3/fe/9/33v/f997/3/fe/9/33v/f997/3/fe/9/33v/f997/3/fe/9/33v/f997/3/fe/9/33v/f997/3/fe/9/33//f997/3/fe/9/33v/f99//3/ff/9/33//f99//3/ff/9/33//f/9/33//f997/3//f/9//3//f/9//3/ff/9/33//f/9//3//f/9//3//f/9//3//f/9//3//f/9//3/ff/9/33//f99//3/ff/9//3//f/9//3/fe/9//3//f99//3/ff/9//3//f99//3//f/9//3//f/9//3/ff/9/33//f99//3/ff/9/33//f99//3/ff/9/33//f99//3/ff/9/33//f99//3/ff/9/33//f99//3/ff/9/33//f99//3/ff/9/33//f/9//3//f/9//3//f/9//3/ff/9/33//f99//3/ff/9/33//f/9//3//f/9/33//f99//3//f/9//3//f99733v/f99733/fe/9/33//f99//3/ff/9/33v/f997/3/ff/9/33//f99//3/ff/9/33//f99//3/fe/9/33v/f997/3/fe/9/33v/f99//3/fe99/33//f99//3/fe/9/33//f99//3/fe/9/33//f99//3/ff/9/33v/f997/3/fe/9/33v/f997/3/fe/9/33v/f997/3/fe/9/33v/f997/3/fe/9/33v/f997/3/fe/9/33v/f997/3/fe/9/33v/f99//3/ff/9/33//f99//3/fe/9/33v/f997/3/fe/9/33v/f997/3/ff/9/33v/f997/3/fe/9/33//f99733tMAAAAZAAAAAAAAAAAAAAAogAAAHgAAAAAAAAAAAAAAKMAAAB5AAAAKQCqAAAAAAAAAAAAAACAPwAAAAAAAAAAAACAPwAAAAAAAAAAAAAAAAAAAAAAAAAAAAAAAAAAAAAAAAAAIgAAAAwAAAD/////RgAAABwAAAAQAAAARU1GKwJAAAAMAAAAAAAAAA4AAAAUAAAAAAAAABAAAAAUAAAA</SignatureImage>
          <SignatureComments/>
          <WindowsVersion>10.0</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2023-11-16T15:41:23Z</xd:SigningTime>
          <xd:SigningCertificate>
            <xd:Cert>
              <xd:CertDigest>
                <DigestMethod Algorithm="http://www.w3.org/2001/04/xmlenc#sha256"/>
                <DigestValue>oidbGIyJKCpLNP/h0bLBlIcbIbGgUIDOKEqUt+EtArU=</DigestValue>
              </xd:CertDigest>
              <xd:IssuerSerial>
                <X509IssuerName>CN=CA-CODE100 S.A., C=PY, O=CODE100 S.A., SERIALNUMBER=RUC 80080610-7</X509IssuerName>
                <X509SerialNumber>2051668823967748469833955341895326913817266148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0IQAAnBAAACBFTUYAAAEAoH4AAMsAAAAFAAAAAAAAAAAAAAAAAAAAgAcAADgEAAD+AQAAHwEAAAAAAAAAAAAAAAAAADDIBwAYYQQ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EAAAAFAAAANAEAABUAAADxAAAABQAAAEQAAAARAAAAIQDwAAAAAAAAAAAAAACAPwAAAAAAAAAAAACAPwAAAAAAAAAAAAAAAAAAAAAAAAAAAAAAAAAAAAAAAAAAJQAAAAwAAAAAAACAKAAAAAwAAAABAAAAUgAAAHABAAABAAAA8////wAAAAAAAAAAAAAAAJABAAAAAAABAAAAAHMAZQBnAG8AZQAgAHUAaQAAAAAAAAAAAAAAAAAAAAAAAAAAAAAAAAAAAAAAAAAAAAAAAAAAAAAAAAAAAAAAAAAAAMd0aOLZcojJrwAoy2ICWMevAEjHrwAAAAAArmYHdwkAAAC4x2IC2WYHd6THrwC4x2ICtrnZcgAAAAC2udlyAQAAALjHYgIAAAAAAAAAAAAAAAAAAAAAMNhiAgAAAAAAAAAAAAAAAAAAAAAAAAAA/paZXQAAAAD4yK8AadrrdAAArwAAAAAAddrrdAAAAADz////AAAAAAAAAAAAAAAAkAEAANFidViUx68A4bagdgAAxHSIx68AAAAAAJDHrwAAAAAAAAAAALZEoXYAAAAAVAYF/wkAAACoyK8AEF6XdgHYAACoyK8AAAAAAAAAAAAAAAAAAAAAAAAAAABo4tlyZHYACAAAAAAlAAAADAAAAAEAAAAYAAAADAAAAAAAAAISAAAADAAAAAEAAAAeAAAAGAAAAPEAAAAFAAAANQEAABYAAAAlAAAADAAAAAEAAABUAAAAiAAAAPIAAAAFAAAAMwEAABUAAAABAAAAAIDUQbSX1EHyAAAABQAAAAoAAABMAAAAAAAAAAAAAAAAAAAA//////////9gAAAAMQA2AC8AMQAxAC8AMgAwADIAMw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gAAAADwAeADjbrwDkzzgRMNuvAP79A3djAAAAIAAAAP////8AABgEAwAAAHACGAQAABgEAAAAACAAAAAoAAAAIAAAANAHoQdkAAAA/v0Dd5E7s+E8268ALs0Qb7iJGAQMKjwRAQAAAAAAAAAAAK8AcTuz4VzbrwAuzRBvuIkYBAwqPBEBAAAAAAAAAEDbrwBc268Azc0Qb6k2s+EAAAAA2BP8blXqDG+sc9Z2AAAAAAAAAAC2RKF2BQAAAFQGBf8HAAAAcNyvABBel3YB2AAAcNyvAAAAAAAAAAAAAAAAAAAAAAAAAAAA8oAB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LEhmAevAHwJrwA92+t0AQAAADwHrwAAAAAAAwAAAAAAAAACAAAABQAAAAEAAAAg2VcYAAAAAHhoOyIDAAAAxJqxcdhrOyIAAAAAeGg7IlOBenEDAAAAXIF6cQEAAACAWQwioB2xcRhwdnGKiMX86laZXXDOaQLsCK8AadrrdAAArwAGAAAAddrrdOQNrwDg////AAAAAAAAAAAAAAAAkAEAAAAAAAEAAAAAYQByAGkAYQBsAAAAAAAAAAAAAAAAAAAABgAAAAAAAAC2RKF2AAAAAFQGBf8GAAAAnAivABBel3YB2AAAnAivAAAAAAAAAAAAAAAAAAAAAAAAAAAAZHYACAAAAAAlAAAADAAAAAMAAAAYAAAADAAAAAAAAAISAAAADAAAAAEAAAAWAAAADAAAAAgAAABUAAAAVAAAAAwAAAA3AAAAIAAAAFoAAAABAAAAAIDUQbSX1EEMAAAAWwAAAAEAAABMAAAABAAAAAsAAAA3AAAAIgAAAFsAAABQAAAAWAAAABUAAAAWAAAADAAAAAAAAAAlAAAADAAAAAIAAAAnAAAAGAAAAAQAAAAAAAAA////AAAAAAAlAAAADAAAAAQAAABMAAAAZAAAAC0AAAAgAAAANAEAAFoAAAAtAAAAIAAAAAgBAAA7AAAAIQDwAAAAAAAAAAAAAACAPwAAAAAAAAAAAACAPwAAAAAAAAAAAAAAAAAAAAAAAAAAAAAAAAAAAAAAAAAAJQAAAAwAAAAAAACAKAAAAAwAAAAEAAAAJwAAABgAAAAEAAAAAAAAAP///wAAAAAAJQAAAAwAAAAEAAAATAAAAGQAAAAtAAAAIAAAADQBAABWAAAALQAAACAAAAAIAQAANwAAACEA8AAAAAAAAAAAAAAAgD8AAAAAAAAAAAAAgD8AAAAAAAAAAAAAAAAAAAAAAAAAAAAAAAAAAAAAAAAAACUAAAAMAAAAAAAAgCgAAAAMAAAABAAAACcAAAAYAAAABAAAAAAAAAD///8AAAAAACUAAAAMAAAABAAAAEwAAABkAAAALQAAACAAAAA0AQAAVgAAAC0AAAAgAAAACAEAADcAAAAhAPAAAAAAAAAAAAAAAIA/AAAAAAAAAAAAAIA/AAAAAAAAAAAAAAAAAAAAAAAAAAAAAAAAAAAAAAAAAAAlAAAADAAAAAAAAIAoAAAADAAAAAQAAAAhAAAACAAAAGIAAAAMAAAAAQAAAEsAAAAQAAAAAAAAAAUAAAAhAAAACAAAAB4AAAAYAAAAAAAAAAAAAABAAQAAoAAAABwAAAAIAAAAIQAAAAgAAAAhAAAACAAAAHMAAAAMAAAAAAAAABwAAAAIAAAAJQAAAAwAAAAAAACAJQAAAAwAAAAHAACAJQAAAAwAAAAOAACAGQAAAAwAAAD///8AGAAAAAwAAAAAAAAAEgAAAAwAAAACAAAAEwAAAAwAAAABAAAAFAAAAAwAAAANAAAAFQAAAAwAAAABAAAAFgAAAAwAAAAAAAAADQAAABAAAAAAAAAAAAAAADoAAAAMAAAACgAAABsAAAAQAAAAAAAAAAAAAAAjAAAAIAAAAEdW5T4AAAAAAAAAAJGZ5D4AADRCAAAAQiQAAAAkAAAAR1blPgAAAAAAAAAAkZnkPgAANEIAAABCBAAAAHMAAAAMAAAAAAAAAA0AAAAQAAAALQAAACAAAABSAAAAcAEAAAQAAAAUAAAACQAAAAAAAAAAAAAAvAIAAAAAAAAHAgIiUwB5AHMAdABlAG0AAAAAAAAAAAAAAAAAAAAAAAAAAAAAAAAAAAAAAAAAAAAAAAAAAAAAAAAAAAAAAAAAAAAAAAAAAAAKewoAFOaxIQAAAAC8WCh1nrLtdBIVIQzcN3ACAQAAAP////8AAAAA4LAiIuihrwAAAAAA4LAiIkhOLhivsu10EhUhDAD8AAABAAAA3DdwAuCwIiIAAAAAANwAAAEAAAAAAAAAEhUMAAEAAAAA2AAA6KGvABIVDP//////AAAAACEMAQBACHYIAAAAAP////9cnq8A3jbtdBIVIQwQw2ElCgAAABAAAAADAQAARQQAAB8AAAEKAAAASE4uGAAAcAIAAAAAAQAAAAEAAAAAAAAAFKGvAFAp7XQSFSEM8gAAAAUAAAAAAAAAAAAAABDDYSUKAAAAAAAAAOyoIiJkdgAIAAAAACUAAAAMAAAABAAAAEYAAAAoAAAAHAAAAEdESUMCAAAAAAAAAAAAAACjAAAAeQAAAAAAAAAhAAAACAAAAGIAAAAMAAAAAQAAABUAAAAMAAAABAAAABUAAAAMAAAABAAAAFEAAAD4YQAALQAAACAAAAB1AAAAVQAAAAEAAAABAAAAAAAAAAAAAACBAAAAYAAAAFAAAAAoAAAAeAAAAIBhAAAAAAAAIADMAKEAAAB3AAAAKAAAAIEAAABgAAAAAQAQAAAAAAAAAAAAAAAAAAAAAAAAAAAAAAAAAN97/3/fe/9/33//f99//3/ff/9/33v/f997/3/fe/9/33//f99//3/ff/9/33//f997/3/fe/9/33v/f997/3/ff/9/33v/f997/3/ff/9/33//f99//3/ff/9/33//f99//3/ff/9/33//f99//3/fe/9/33v/f997/3/fe/9/33v/f997/3/ff/9/33//f99//3/fe/9/33v/f997/3/fe/9/33v/f997/3/fe/9/33v/f99//3/fe/9/33v/f997/3/ff/9/33v/f997/3/fe/9/33v/f99733vfe/9/33v/f99//3/ff/9/33//f997/3/fe/9/33v/f997/3/ffwAA/3/ff/9//3//f/9//3//f/9/33//f99//3/ff/9//3//f/9//3//f/9//3//f99//3/ff/9/33//f99//3//f/9//3//f99//3//f/9//3//f/9//3//f/9//3//f/9//3//f/9//3//f/9//3//f/9/33v/f99//3/ff/9/33//f99//3//f/9//3//f/9//3/ff/9/33//f99//3/ff/9/33//f99//3/ff/9/33//f99//3//f/9/33//f99//3/ff/9//3//f99//3/ff/9/33//f99//3/fe/9//3//f99//3//f/9//3//f/9//3/ff/9/33//f99//3/ff/9/AADff/9/33v/f99//3/ff/9/33//f997/3/fe/9/33v/f99//3/ff/9/33v/f997/3/ff/9/33v/f997/3/fe/9/33//f997/3/ff/9/33//f99//3/ff/9/33//f997/3/ff/9/33v/f997/3/fe/9/33v/f99733/fe/9/33vff997/3/fe/9/33//f997/3/fe/9/33v/f997/3/fe/9/33//f997/3/fe/9/33v/f99//3/ff/9/33v/f997/3/fe/9/33v/f997/3/fe/9/33v/f997/3/ff/9/33v/f99//3/fe/9/33v/f997/3/fe/9/33v/f99//3/fe/9/33sAAP9//3//f/9//3//f/9//3//f/9//3//f/9/33v/f/9//3//f/9//3//f99//3//f/9//3//f99//3/ff/9/33//f/9//3//f/9//3//f/9//3//f/9//3//f99//3/ff/9//3//f99//3/ff/9/33//f99//3/fe/9//3//f997/3/ff/9/33//f/9//3/ff/9//3//f99//3/ff/9//3//f99//3/ff/9/33//f/9//3//f/9//3//f99//3/ff/9/33//f99//3//f/9/33//f99//3//f/9//3//f/9//3//f/9/33//f99//3/ff/9/33//f/9//3//f/9/33//fwAA33//f99//3/ff/9/33//f99//3/ff/9/33vff997/3/ff/9/33//f997/3/fe/9/33//f997/3/fe/9/33v/f99//3/ff/9/33//f99//3/ff/9/33//f99//3/fe/9/33//f99//3/fe/9/33v/f997/3/fe99/33v/f99//3/fe/9/33v/f99//3/fe/9/33v/f99//3/fe/9/33v/f99//3/fe/9/33v/f997/3/ff/9/33//f997/3/fe/9/33v/f997/3/fe/9/33//f997/3/ff/9/33//f99//3/ff/9/33//f997/3/fe/9/33v/f99//3/ff/9/33v/f99/AAD/f99//3/ff/9/33//f99//3/ff/9/33//f99//3//f/9/33//f99//3//f/9//3//f99//3/ff/9//3//f/9//3//f/9/33//f/9//3//f/9//3//f/9//3/ff/9/33//f/9//3/fe/9//3//f/9//3/ff/9/33//f99//3/ff/9/33//f/9//3//f/9/33//f/9//3//f/9//3//f99//3/ff/9/33//f99//3//f/9/33//f99//3/ff/9/33//f99//3/ff/9/33//f99//3/ff/9/33//f99//3/ff/9/33//f/9//3/ff/9/33//f99//3//f/9/33//f99//38AAN9//3/fe/9/33v/f997/3/fe/9/33v/f997/3/fe/9/33//f997/3/ff/9/33//f99//3/fe/9/33//f99//3/ff/9/33v/f997/3/ff/9/33//f99733/fe/9/33v/f99//3/fe99/33v/f99//3/fe/9/33v/f997/3/fe/9/33v/f997/3/ff/9/33v/f997/3/ff/9/33//f997/3/fe/9/33v/f997/3/fe/9/33//f997/3/fe/9/33v/f997/3/fe/9/33v/f997/3/fe/9/33v/f997/3/fe/9/33v/f997/3/ff/9/33v/f997/3/fe/9/33//f997/3/fewAA/3/ff/9/33//f99//3/ff/9/33//f99//3/ff/9/33//f99//3/ff/9//3//f99//3/ff/9/33//f/9//3/ff/9//3//f99//3//f/9//3//f/9//3/fe/9/33//f99//3//f/9/33//f99//3//f/9/33//f99//3/ff/9/33//f99//3/ff/9//3//f99//3//f/9/33//f/9//3/ff/9/33//f99//3/ff/9/33//f99//3/ff/9/33//f99//3/ff/9/33//f99//3/ff/9/33//f99//3/ff/9/33//f99//3/ff/9/33//f99//3/ff/9/33//f99//3/ff/9/AADfe/9/33//f99//3/fe/9/33v/f997/3/fe/9/33v/f997/3/fe/9/33vff99//3/fe/9/33v/f997/3/fe/9/33v/f997/3/fe/9/33//f99//3/ff/9/33//f997/3/ff/9/33//f99//3/ff/9/33//f99//3/fe/9/33//f99//3/ff/9/33v/f99//3/ff/9/33//f997/3/ff/9/33vff997/3/fe99/33v/f997/3/fe/9/33v/f997/3/ff/9/33//f997/3/fe/9/33v/f99//3/ff/9/33v/f99//3/ff/9/33v/f997/3/fe/9/33vff99733/fe/9/33sAAP9//3//f/9//3//f/9/33//f99//3/ff/9/33//f99//3/ff/9/33//f997/3/ff/9/33//f99//3/ff/9/33//f99//3/ff/9//3//f/9//3//f/9//3//f99//3/ff/9//3//f/9//3//f/9//3//f/9//3/ff/9/33//f/9//3//f/9/33//f99//3//f/9//3//f/9//3/ff/9/33//f997/3/ff/9/33v/f99//3/ff/9/33//f99//3//f/9//3//f/9//3/ff/9/33//f99//3//f/9/33//f99//3//f/9/33//f99//3/ff/9/33//f/9//3/ff/9/33//fwAA33//f997/3/ff/9/33v/f99//3/fe/9/33//f997/3/fe/9/33v/f99//3/fe/9/33v/f997/3/fe/9/33v/f99//3/fe/9/33//f997/3/ff/9/33v/f99//3/fe/9/33//f99//3/fe/9/33//f99//3/fe/9/33v/f997/3/ff/9/33v/f99//3/ff/9/33//f997/3/fe/9/33v/f997/3/fe/9/33v/f997/3/fe/9/33v/f997/3/fe/9/33//f99//3/ff/9/33v/f997/3/fe/9/33//f997/3/ff/9/33v/f997/3/fe/9/33v/f997/3/ff/9/33v/f997AAD/f99//3/ff/9//3//f/9//3//f/9//3//f/9//3/ff/9//3//f/9//3/ff/9/33//f99//3/ff/9/33//f99//3//f/9//3//f99//3/ff/9/33//f/9//3//f/9//3//f/9//3/fe/9//3//f/9//3/ff/9/33//f99//3/ff/9/33//f99//3//f/9/33//f99//3/ff/9/33//f99//3/ff/9/33//f99//3/ff/9/33//f99//3/ff/9/33//f99//3//f/9//3//f99//3/ff/9//3//f/9//3/ff/9/33//f99//3/ff/9/33//f99//3//f/9//3//f/9//38AAN97/3/fe/9/33//f99//3/ff/9/33//f99//3/ff/9/33v/f99//3/fe/9/33v/f997/3/fe/9/33v/f997/3/ff/9/33//f997/3/fe/9/33v/f99//3/ff/9/33//f99//3/ff99/33v/f99//3/fe/9/33v/f997/3/fe/9/33v/f997/3/ff/9/33vff997/3/fe/9/33v/f997/3/fe/9/33v/f997/3/fe/9/33v/f997/3/fe/9/33v/f997/3/ff/9/33//f99//3/fe/9/33//f99//3/ff/9/33v/f997/3/fe/9/33v/f997/3/fe/9/33//f99//3/ffwAA/3/ff/9/33//f99//3//f/9/33//f99//3/ff/9/33//f99//3/ff/9/33//f99//3/ff/9/33//f99//3//f/9//3//f99//3/ff/9//3//f99//3//f/9//3//f/9//3/ff/9/33//f99//3//f/9/33//f/9//3/ff/9/33//f99//3/ff/9/33//f99//3/ff/9/33//f99//3/ff/9/33//f99//3/ff/9/33//f99//3/ff/9/33//f99//3/ff/9/33//f/9//3//f/9/33//f99//3/ff/9/33//f99//3/ff/9/33//f/9//3/ff/9//3//f/9//3//f/9/AADfe/9/33v/f997/3/fe/9/33//f997/3/fe/9/33v/f997/3/fe/9/33v/f997/3/fe/9/33v/f99//3/ff/9/33//f997/3/fe/9/33//f99//3/ff/9/33//f99//3/fe/9/33v/f997/3/ff/9/33v/f997/3/ff/9/33v/f997/3/fe/9/33v/f997/3/fe/9/33v/f997/3/fe/9/33v/f997/3/fe/9/33v/f997/3/fe/9/33v/f997/3/fe/9/33v/f997/3/ff/9/33//f997/3/fe/9/33v/f997/3/fe/9/33v/f99//3/ff/9/33//f99//3/ff/9/338AAP9/33//f99//3/ff/9//3//f99//3/ff/9/33//f99//3/ff/9/33//f99//3/ff/9/33//f99//3//f/9//3//f/9//3/ff/9//3//f/9//3//f/9//3//f/9//3//f/9/33//f99//3//f/9//3//f99//3//f/9//3//f99//3/ff/9/33//f99//3/ff/9/33//f99//3/ff/9/33//f99//3/ff/9/33//f99//3/ff/9/33//f99//3/ff/9/33//f99//3//f/9//3//f/9//3/ff/9/33//f99//3/ff/9/33//f/9//3//f/9//3//f/9//3//f/9//3//fwAA33v/f997/3/fe/9/33v/f997/3/fe/9/33//f99//3/fe/9/33v/f997/3/fe/9/33v/f997/3/fe/9/33v/f99//3/ff/9/33//f99//3/ff/9/33//f99//3/ff/9/33v/f997/3/fe/9/33//f997/3/fe/9/33v/f997/3/fe/9/33v/f997/3/fe/9/33v/f997/3/fe/9/33v/f997/3/fe/9/33vfe997/3/fe/9/33v/f997/3/fe/9/33v/f997/3/fe/9/33//f99//3/fe/9/33v/f997/3/fe/9/33v/f997/3/fe/9/33v/f997/3/fe/9/33v/f99/AAD/f99//3/ff/9/33//f99//3/ff/9/33//f/9//3/ff/9/33//f99//3/ff/9/33//f99//3/ff/9/33//f/9//3//f/9//3//f/9//3//f/9//3//f/9//3/fe/9/33//f99//3/ff/9/33//f/9//3/ff/9/33//f99//3/ff/9/33//f99//3/ff/9/33//f99//3/ff/9/33//f99//3/ff/9/33/ff997/3/ff/9/33//f99//3/ff/9/33//f99//3/ff/9//3//f/9//3//f/9/33//f99//3/ff/9/33//f99//3/ff/9/33//f99//3/ff/9/33//f99//38AAN97/3/fe/9/33v/f997/3/fe/9/33v/f99//3/fe/9/33v/f997/3/fe/9/33v/f997/3/fe/9/33v/f997/3/ff/9/33//f99//3/ff/9/33//f99//3/ff99/33vfe997/3/fe/9/33v/f99//3/fe/9/33v/f997/3/fe/9/33v/f997/3/fe/9/33v/f997/3/fe/9/33v/f997/3/fe/9/33v/f99733/fe/9/33v/f997/3/fe/9/33v/f997/3/fe/9/33v/f99//3/ff/9/33v/f997/3/fe/9/33v/f997/3/fe/9/33v/f997/3/fe/9/33v/f997/3/fewAA/3//f/9//3//f/9//3/ff/9//3//f/9//3//f/9//3//f99//3/ff/9//3//f/9//3//f/9/33//f99//3/ff/9/33//f/9//3//f/9//3//f99//3/ff/9/33//f99//3/ff/9/33//f99//3/ff/9//3+VUs85/3/fe/9/33//f99//3/ff/9/33//f99//3/ff/9/33v/f/9//3/ff/9//3//f997/3//f/9/33v/f/9//3/ff/9/33//f99//3/ff/9/33//f99//3/ff/9/33//f99//3/ff/9/33//f/9//3/ff/9/33//f99//3/ff/9//3//f/9//3/ff/9/AADff/9/33//f99//3/fe/9/33v/f99//3/ff/9/33//f99//3/fe/9/33//f99//3/ff/9/33v/f997/3/fe/9/33v/f99//3/ff99/vnf4Yr57/3/fe/9/33v/f997/3/fe/9/33v/f997/3/fe/9/33//f3ROzzmdc99/33v/f997/3/fe/9/33v/f997/3/fe/9/33v/f997GWMSQjNGrjVMKRFCVE75Xp1zvnf/f99//3/fe/9/33v/f997/3/fe/9/33v/f997/3/fe/9/33v/f997/3/fe/9/33v/f99//3/ff/9/33v/f997/3/fe/9/33v/f99//3/fe/9/33sAAP9//3//f/9//3/ff/9/33//f/9//3//f/9//3//f/9//3/ff/9/33//f99//3//f/9/33//f99//3/ff/9/33//f99//3//f/9/33syRgol2F7fe/9/33//f99//3/ff/9/33//f99//3/ff/9/33/ff99/+F6ONZ1z33v/f99//3/ff/9/33//f99//3/ff/9/33//f99/33tsLfA9rzXQPa81VErPOW0x6BwqJc85t1Zbaxljtla/e997/3/ff99/33v/f99//3/ff/9/33//f99//3/ff/9/33//f99//3/ff/9/33//f99//3/ff/9/33//f99//3/ff/9/33//fwAA33v/f99//3/fe/9/33v/f997/3/ff/9/33//f99//3/ff/9/33//f997/3/fe/9/33v/f997/3/fe/9/33v/f997/3/fe/9/33vfe44xzzlTSt9733v/f997/3/fe/9/33v/f997/3/fe/9/33v/f997/3/4Xo41W2v/f997/3/fe/9/33v/f997/3/fe/9/33v/f99733vff5ZWrjUZY997/3/ff/9/nXO3VhJCSymFECIERAgKITJG33v/f99/33vfe99733/fe/9/33v/f997/3/fe/9/33v/f997/3/fe/9/33v/f997/3/fe/9/33v/f99733vfe/9/33//f997AAD/f/9//3/ff/9/33//f99//3//f/9//3//f/9//3//f/9//3//f/9//3/ff/9/33//f99//3/ff/9/33//f99//3/ff/9/33//f99/U0rwPRFCGWPfe99//3/ff/9/33//f99//3/ff/9/33//f99//3/fezpnjTEZY997/3/ff/9/33//f99//3/ff/9/33//f99//3/ff/9/3nvxPcgYjjE7Z/9/33v/f99//39cb20x8D2vOegcRAzoHI0x+V7fe/9//3/ff/9/33//f99//3/ff/9/33//f99//3/ff/9/33//f99//3/ff/9/33//f99//3/fe/9//3//f/9//38AAN97/3/ff/9/33v/f997/3/fe/9/33//f997/3/ff/9/33//f997/3/fe/9/33v/f997/3/ff/9/33v/f997/3/fe/9/33v/f997/391UvA9MkaWUt9//3/fe/9/33//f997/3/fe/9/33v/f997/3/fe99/W2vQOZVS33/fe/9/33v/f997/3/fe/9/33v/f997/3/fe/9/33vff997+F6NMWwtVE59c99/3398b/A9U0q9d/herjUyRo0xxxhkDOkgEUKVUp1z33//f/9/33+/e99/33//f997/3/fe/9/33v/f997/3/fe/9/33v/f997/3/fe/9/33v/f997/3/ffwAA/3//f/9/33//f99//3/ff/9//3//f/9//3/ff/9//3//f99//3/ff/9/33//f99//3/ff/9//3//f99//3/ff/9/33//f997EkbXWjpnEkIzRhJG33vff/9//3//f/9//3/ff/9/33//f99//3/ff/9/3398b9A5dE7fe/9/33//f99//3//f/9//3//f99//3/ff/9/33//f99//3//f997+F6NMSoljjVUTtA9KykqJekgEUL4Xv9/33/feztnMkbHGKYUphTwPXVSvnffe/9/33//f99//3/ff/9/33//f99//3/ff/9/33//f99//3/ff/9//3//f99//3//f/9/AADfe/9/33//f997/3/fe/9/33v/f99//3/fe/9/33v/f99//3/fe/9/33v/f997/3/fe/9/33//f997/3/fe/9/33v/f997/39UTo4xKynQOfE9EUJcb99733v/f99//3/fe/9/33v/f997/3/fe/9/33vff3xvrzXxQd9/33v/f997/3/fe/9/33//f997/3/fe/9/33v/f997/3/fe/9/33v/f753+WKvOa81SymuNVNKdVKdc/9/v3v/f997/3//f753+F6OMWUMIgTIGFNKnXP/f997/3/fe/9/33vff99733/fe/9/33v/f997/3/fe/9/33v/f99//3/fe/9/338AAP9//3//f99//3/ff/9/33//f99//3/ff/9/33//f99//3/ff/9/33//f/9//3/ff/9//3//f997/3/ff/9/33//f99//3/fe997EkaFEAohEUJTShlj33vfe99//3/ff/9/33//f99//3/ff/9/33//f997vneuNW0tvnv/f997/3/fe/9/33//f99//3/ff/9/33//f99//3/ff/9/33v/f/9//3/ff99/XGuuNTpn33/ff/9/33v/f997/3/fe/9//3/ff997XGt0SgohZAyFEPA52Frfe/9//3//f997/3/fe/9/33//f99//3/ff/9/33//f99//3/ff/9/33//fwAA33//f99//3//f/9/33//f997/3/fe/9/33v/f997/3/fe/9/33v/f99//3/ff/9/33//f99/33/fe/9/33v/f997/3/fe/9/33vffxpj8D0RQnVO+WLfe997/3/fe/9/33v/f997/3/fe/9/33v/f99733vfezNGbC2+d99733/fe99/33v/f997/3/fe/9/33v/f997/3/fe/9/33v/f997/3/fe/9/33vXWq85vnvfe99/33v/f997/3/fe/9/33v/f997/3/fe/9/33t8bzJG6BhDCOgcEkKdc99/33/fe99733v/f99733/fe/9/33v/f997/3/fe99/33v/f997AAD/f/9//3//f/9/33//f99//3/ff/9/33//f99//3/ff/9/33//f99//3//f/9//3//f/9//3/fe/9/33//f99//3/ff/9/33//f997/3/YXiol11oaZ99733/ff/9/33//f99//3/ff/9/33//f99//3/ff997VEqNMX1v/3/fe/9/33//f99/33/ff/9/33//f99//3/ff/9/33//f99//3/ff/9/33/fe/E9VErfe/9/33//f99//3/ff/9/33//f99//3/ff/9//3v/f/97/3vfe3xvEkbHGIUQjjEZZ99733v/f/9//3/fe/9/33//f99//3//f/9/33v/f99//38AAN97/3/ff/9/33v/f997/3/fe/9/33v/f997/3/fe/9/33v/f997/3/ff/9/33//f99//3/fe/9/33v/f997/3/ff99/33vfe/9//3/fe553KykzRtdav3vfe/9/33vfe99/33/fe99733/fe997/3/fe99733tUTislfG/fe99733v/f997/3/fe/9/33v/f997/3/fe/9/33v/f997/3/fe/9/33v/f997M0r4Xt9/33//f997/3/fe/9/33v/f997/3/ff/9/33v/f/97/3vfe/9733v/f75311oKJUQMphS3Wnxv33vfe/9/33vfe79733/fe/9/33v/f997/3/fewAA/3//f/9/33//f99//3/ff/9/33//f99//3/ff/9/33//f99//3/ff/9//3//f/9//3//f/9/33//f99//3/fe/9/33++d1NKbC3xQRljvndUTmwtdU5ba99733v/f/9/33u+d/9/33//f99//3/ff/9/33vff7ZWSyn4Xt9/33v/f99//3/ff/9/33//f99//3/ff/9/33//f99//3/ff/9/33//f99/33uOMRpn33v/f99//3/ff/9/33//f99//3/ff/9//3//f/97/3//e/97/3v/f997/3/ff997+F7POWUQZRCvNddavnv/f997/3/fe99/33//f99//3/ff/9/AADfe/9/33//f997/3/fe/9/33v/f997/3/fe/9/33v/f997/3/fe/9/33//f99//3/ff/9/33v/f997/3/fe997/3+dc2wtjjWVUvE9bC2NMZVSSyltMbda33v/fztr8D1MLY0x8T1ba997/3/ff99/33vfe997+F5tLXRO33vfe99733/fe/9/33vff997/3/fe/9/33v/f997/3/fe/9/v3vff997/3+dc685W2v/f99733/fe/9/33v/f997/3/fe/9/33//f997/3//e/9/33v/e997/3/ff99/33v/f99/XG+WUtA9QwgKIVNKnXPfe99733v/f997/3/fe/9/33sAAP9/33//f/9//3//f/9//3//f99//3/ff/9/33//f99//3/ff/9//3//f/9//3//f/9/33//f99//3/ff/9/33vfezJGM0bfe/9/33vfe641VEquNY0xEUL/f51zEUKvObZWt1qOMUsp+F7ff99/33//f99//39ba44xMkb/f99733vfe/9/33vff997/3/ff/9/33//f99//3/ff/9/33v/f997nXe+dztrrzm/e99//3/ff/9/33//f99//3/ff/9/33//f99//3//f/9/33//f99//3/ff/9/33//f99//3/ff/9/33t8bxJG6BzHGBJGfG//f/9//3/fe/9/33//fwAA33v/f997/3/ff/9/33//f99//3/fe/9/33v/f997/3/fe/9/33//f99//3/ff/9/33//f997/3/fe/9/33vff1xrrjU7Z/9/33v/f997O2tLKW0xrjXQOb57lVLPOTpn/3/fe553jTGOMRlj33//f997/3/fe51zrzURQt9733vfe99/33vfe99733/fe/9/33v/f997/3/fe/9/33v/f51zzzkiBColdVLxQd97/3/fe/9/33v/f997/3/fe/9/33v/f997/3/fe/9/33//f997/3/fe/9/33v/f997/3/fe/9/33/ff997/386Z2wthhTHGFNKnXP/f99/33v/f997AAD/f99//3/ff/9//3//f99//3/ff/9/33//f99//3/fe/9/33//f99//3//f/9/33//f99//3/fe/9/33//f99/U0oSRv9/33//f99733vff7ZWrzXPOSspXG/POVRO33vff/9//3++dxFCbC19b/9//3/ff/9/nnfxQWwtGWPff/9/33vff997/3/fe/9/33//f99//3/ff/9/33//f1xvrjXQOXROrjVLKa8533/fe/9/33//f99//3/ff/9/33//f99//3/ff/9//3//f99//3/ff/9/33//f99//3/ff/9/33//f997/3/fe/9/vnfXWo0xphRLKXROnXP/f997/38AAN97/3/ff/9/33//f997/3/fe/9/33v/f997/3/fe99/33vff997/3/ff/9/33//f99/33/fe99/33v/f997vnevOdda33v/f997/3/fe99/nXNLKfE9bC0SQs85Gmf/f997/3/fe99/nXPPOdA533u/e99/33u/exFC8D2uNZ1z33vfe997/3/fe/9/33v/f997/3/fe99/33vfe553zzmOMVxv33u+d40xKym+d99/33vff997/3/fe/9/33v/f997/3/fe/9/33v/f997/3/fe/9/33v/f997/3/fe/9/33v/f997/3/fe/9/33v/f99/v3s6Z3ROKyUKITJGnXPfewAA/3//f/9//3//f/9//3/ff/9/33//f99//3/ff/9//3//f99//3/ff/9//3//f/9//3/ff/9//3//f99//386Z6812F7/f99//3/ff/9/33v/f1NKjjWuNUsprjWed997/3/ff99//3//fztrjTHwPb9733vff997EkaNMVNKlVK/e997/3/ff/9/33//f99//3/ff/9/33/ff99/dE6NMZ1z33//f997U0rpIJ1z33vff997/3/ff/9/33//f99//3/ff/9/33//f99//3/ff/9/33//f99//3/ff/9/33//f99//3/ff/9/33//f99//3/fe/9/33+edzJGCiVsLfE9AADfe/9/33//f997/3/fe/9/33v/f997/3/ff/9/33v/f99//3/fe/9/33//f99//3/ff/9/33v/f99//3/ff9da0D18b997/3/fe/9/33vfe997W2sqJY0xTC2uNb5333vfe/9/33vff99733+WUm0tllL/f997338zRo41W2sSQrdW33vfe99/33v/f99733/fe99/33vff797nXONMTpnvnf/f997339TSo4x+F7ff99733/fe/9/33v/f997/3/fe/9/33v/f997/3/fe/9/33//f997/3/fe/9/33v/f99//3/fe/9/33v/f997/3/ff/9/33vfe997/3++d9dabS0AAP9//3//f99//3/ff/9/33//f99//3/ff/9/33//f/9//3//f/9//3//f/9//3//f/9//3//f99//3/ff/9/t1rQPb53/3/ff/9/33//f99733udc20trjWNMY4133vfe/9/33//f99//3/fe757VEqNMZ1z33vfe7ZWKyUZY/hebS1cb/9/33v/f99/33/fe/9/33//f997/39USvA933v/f99733/fezNKrjUSQr57/3/fe/9/33//f99//3/ff/9/33//f99//3/ff/9/33//f/9//3/ff/9//3//f/9//3//f/9/33//f99//3/ff/9/33//f99//3//f/9//3/fewAA33v/f99//3/fe/9/33v/f997/3/fe/9/33vfe997/3/ff/9/33//f99//3/ff/9/33//f997/3/fe/9/33t1TvA933vfe/9/33vff997/3+/d757bC1tLWwtbS0ZY99733v/f997/3/fe99733+ed681tlbfe9972F5sLZVSvnuWVnVSv3vff997/3/fe99/33v/f99//3++d/A9tlb/f99733vfe99/MkbwPfA9nXPfe/9/33v/f997/3/fe/9/33v/f997/3/fe/9/33v/f99//3/fe/9/33v/f99//3/ff/9/33v/f99733/fe/9/33v/f997/3/fe99/33v/f997AAD/f99//3/ff/9/33//f99//3/ff/9/33//f99//3/ff/9/33//f99//3//f/9/33//f99//3/ff/9/33v/f5ZSEULfe/9//3//f99//3/ff99/33sRQvA9zznPOTNG33v/f99//3/ff/9/33//f99/GmOOMX1z33tcbyoltlbfe55z11p9c99733/ff/9//3//f/9//3//fxpnbTGdc99//3/fe/9/33syRvE98D0ZY/9/33v/f99//3/ff/9/33//f99//3/ff/9/33//f99//3/ff/9/33//f99//3/ff/9/33//f99//3/ff/9/33//f99//3/ff/9/33//f99//38AAN97/3/fe/9/33v/f997/3/fe/9/33vff997/3/fe/9/33v/f997/3/ff/9/33//f997/3/fe/9/33vff997lVLPOd9733vff997/3/fe/9/33vff1RKrzlsLdA5rzWed997/3/fe/9/33v/f997/3+/e/FBEkbff1xvKiVTSt9/33sZY7ZW/3/fe997tlYRQkspjjVsLVROlVIRQr53/3/fe99/33vfe885rzXwPXVS/3/ff997/3/fe/9/33v/f997/3/fe/9/33v/f997/3/fe/9/33v/f997/3/fe/9/33v/f997/3/fe/9/33v/f997/3/fe/9/33v/f997/3/fewAA/3/ff/9/33//f99//3/ff/9/33//f997/3/ff/9/33//f99//3/ff/9//3//f99//3/ff/9/33//f997339UTtA933vff997/3/ff/9//3/fe99/+F7wPWwt8T0SRpVS/3/ff/9/33//f99//3/ff/9/11ptMb53nXPoHBJG33vff31zrjXfe997EkanFCslrjWONekcpxTIHGwtvnfff/9/33vff997EkYSRvliVE7/f/9//3/ff/9/33//f99//3/ff/9/33//f99//3/ff/9/33//f99//3/ff/9/33//f99//3/ff/9/33//f99//3/ff/9/33//f99//3/ff/9/AADfe/9/33v/f997/3/ff/9/33/fe99733/fe/9/33v/f997/3/fe/9/33//f99//3/fe/9/33v/f997/3/fe5ZSzznfe997/3/fe/9/33v/f99733sZY3RO6RwyRhJGjTGcc99/33v/f997/3/fe/9/v3udc441+F6+dwkhM0r/f75333sRQthaSylMLddav3u/e997vnd8b44xTC0RQhpn33v/f99733sSQjNKGmN0Tt9/33/fe/9/33v/f997/3/fe/9/33v/f997/3/fe/9/33v/f997/3/fe/9/33v/f997/3/fe/9/33v/f997/3/fe/9/33v/f997/3/fe/9/33sAAP9/33//f99//3/ff/9//3//f99//3/ff/9/33//f99//3/ff/9/33//f/9//3/ff/9/33//f99//3/ff/9/11quNb53/3/ff/9/33//f99/33/fe3xvdE4KJTJGt1ZsLTpn33v/f99//3/fe/9/33//f997EULwPd97SymOMd9733vfexljpxjwPb5333/fe/9/33//f997EUKvOa85xxhUTr57/3/fe3VSU0oaZzNK/3/ff/9/33//f99//3/ff/9/33//f99//3/ff/9/33//f99//3/ff/9/33//f99//3/ff/9/33//f99//3/ff/9/33//f99//3/ff/9/33//fwAA33v/f997/3/fe/9/33v/f99//3/fe/9/33v/f997/3/fe/9/33v/f99//3/fe/9/33v/f997/3/ff/9/33saYzNK33vfe/9/33v/f99733/fe99/nXMyRisldVK+d/A911r/f99733/fe/9/33v/f99733/YXkwpOmfPOWwtvne/e793M0quNfhe/3+/e997v3vfe997v3vPOZVSvndUSkQMrjWdd99/VEoSQhljEkbfe/9/33v/f997/3/fe/9/33v/f997/3/fe/9/33v/f997/3/fe/9/33v/f997/3/fe/9/33v/f997/3/fe/9/33v/f997/3/fe/9/33v/f997AAD/f99//3/ff/9/33//f99//3/ff/9/33//f99//3//f/9/33//f99//3/ff/9/33//f99//3//f/9/33//f/lejTF8b/9/33//f99//3/ff/9/33/fe/E9jjEyRt9/EkbPOd97/3/ff/9/33//f99//3/ff9978D0SRlRKjTGdc997VE7wPdheM0add99/33vff9973399c885dU7/f997t1YJIRJGv3u2VjJG+F7wPd9733//f99//3/ff/9/33//f99//3//f/9/33//f99//3/ff/9/33//f/9//3//f/9//3//f99//3/ff/9/33//f99//3/ff/9/33//f99//38AAN97/3/fe/9/33v/f997/3/fe/9/33v/f997/3/fe/9/33//f997/3/fe/9/33v/f997/3/ff/9/33v/f997O2uNMX1z33v/f997/3/fe/9/33v/f99/llZtLRFC33saZ441nXffe/9/33v/f997/3/fe99/33v5Yo41dE4qJTpn+F5sLTpnvnfPOfhe33vff99733vfe31zjjXXWt9733+/e/lejTGVUtdaEkbXWhJGnnffe997/3/fe/9/33v/f997/3/ff/9/33v/f997/3/fe/9/33v/f997/3/ff/9/33//f99//3/fe/9/33v/f997/3/fe/9/33v/f997/3/fewAA/3/ff/9/33//f99//3/ff/9/33v/f99//3/ff/9/33//f99//3//f/9/33//f/9//3/ff/9/33//f99//3+dc641W2v/f99//3/ff/9/33//f99//3/fezNKMkb/f3xvzzkZY/9/33//f99//3/ff/9/33//f3xvbS0SRmwttlZTSjJG/3/ff5VSEkb/f997/3/fe/9/fG/wPRlj33/fe/9/33+WUmwttlbwPfhe0Dm+d997/3/fe/9/33v/f/9//3/ff/9/33//f99//3/ff/9/33//f99//3/ff/9/33//f99//3//f/9/33//f99//3/ff/9/33//f99//3/ff/9/AADff/9/33v/f997/3/fe/9/33v/f997/3/ff/9/33v/f99733/fe/9/33//f99//3/ff/9/33v/f997/3/fe7938D0ZY997/3/fe/9/33v/f997/3/fe99/llbYXt9733/xQZVS33v/f997/3/fe/9/33v/f99733syRhFCbS3QOUspW2vfe997fG8RQr9733vfe/9/33saZ641W2u/e99733vff7978UHxPRJCt1rPOb9333vfe99733v/f997/3/ff/9/33v/f997/3/fe/9/33v/f997/3/fe/9/33v/f997/3/fe/9/33//f997/3/fe/9/33v/f997/3/fe/9/33sAAP9/33//f997/3/fe/9/33//f/9//3/ff/9//3//f99//3/fe99/33v/f/9//3//f/9//3//f99//3/ff/9/33sSRvhe/3/ff/9/33//f997/3/fe/9/v3tba997/3/fe7ZWMkbfe99//3/ff/9/33//f99//3/ff7da8D2uNUspMka+d997v3udc441GWPfe/9/33/ffzpn8D18b/9/33v/f99//3/4Xs858UG3Wo0x/3/fe99/33v/f99//3//f/9//3//f99//3/ff/9/33//f99//3/ff/9/33//f99//3/ff/9//3//f99//3/ff/9/33//f99//3/ff/9/33//fwAA33v/f997/3/fe99/33v/f997/3/ff/9/33//f997/3/fe99733v/f99//3/ff/9/33//f997/3/fe/9/33v/f885llbff/9/33v/f997/3/fe99/33//f9heXG/fe99711oSQt97/3/fe/9/33v/f997/3/fe997OmeuNekgCSH4Xt9733vff9978UF1Uv9/33vff997OmfPOb5333vff99733vfe51zzznQPVNK8D3fe99733vff99733/fe/9/33//f997/3/fe/9/33v/f997/3/fe/9/33v/f99//3/fe/9/33//f99//3/fe/9/33v/f997/3/fe/9/33//f99/AAD/f99//3/ff/9/33//f99/33//f/9//3//f/9//3/ff/9/33v/f99//3//f/9//3//f99//3/ff/9/33//f997MkYRQv9/33//f99//3/ff/9/33//f997Gmd8b/9/33sZY/FB33/ff/9/33//f99//3/ff/9/33uec685rzVLKZ5z33v/f99//3+VUlRK/3//f99733/5Ys85vnfff99733/fe99/33uVUtA9MkYRQt9/33v/f997/3/ff/9//3//f/9//3/ff/9/33//f99//3/ff/9/33//f/9//3//f/9//3//f/9//3/ff/9/33//f99//3/ff/9/33//f/9//38AAN9//3/fe/9/33v/f997/3/fe/9/33//f99//3/ff99/33v/f997/3/ff/9/33//f99//3/fe/9/33v/f99733uVUvFB33vff997/3/fe99/33v/f99/33u3Wr5333vfeztn0D1ba/9/33v/f997/3/fe/9/33vfe55zrjXxQa41Gmfff99733vfexpnzzm+d99733/fe7ZWrzXfe99733vfe/9/33vff3xvbC0yRhFCv3vff99733vfe/9/33v/f99//3/fe/9/33v/f997/3/fe/9/33v/f997/3/ff/9/33//f99//3/ff/9/33v/f997/3/fe/9/33v/f99//3/ffwAA/3/ff/9/33//f99//3/ff/9/33//f99//3//f/9/33//f99//3/ff/9//3//f/9//3/fe/9/33//f99//3/fe7ZW8UH/f99//3/ff/9/33//f99//3/ff7dav3v/f997nneOMRpj33//f99//3/ff/9/33//f99733uNMRJCjjGVUt9733/fe99/nXOuNVtr33vfe99/11rQOd9733/fe/9/33//f99//3/POdA50Dnff99//3/ff/9/33//f/9//3//f/9/33//f99//3/ff/9/33//f99//3//f/9//3//f/9//3//f/9/33//f99//3/ff/9//3//f/9//3/ff/9/AADfe/9/33v/f997/3/fe/9/33v/f997/3/ff/9/33//f997/3/fe/9/33//f99//3/fe/9/33v/f997/3/fe99/2FptMb5333/fe/9/33v/f997/3/fe997VE6+d99733+dc641GWP/f997/3/fe/9/33v/f997/3/fexFCM0qvORJC33vfe/9/v3vffxJC11rfe99733u3VvA933/fe99/33vff997/3/fe/A9jTESRt9733vfe/9/33v/f997/3/ff/9/33v/f997/3/fe/9/33v/f997/3/fe/9/33//f99//3/ff/9/33//f997/3/fe/9/33v/f99//3/fe/9/33sAAP9/33//f99//3/ff/9/33//f99//3/ff/9/33//f99//3/ff/9/33//f99//3/fe/9/33//f99//3/ff/9/33s6Z44xW2vfe99/33v/f99//3/ff/9/33sSQp1z/3/fe7538D0aZ99//3/ff/9/33//f997/3//f9978T22VvA9bTG+d99/33vff997+F4yRt9733v/f/E9zznfe/9/33v/f997/3/ff/9/11psLbZW/3/ff/9/33//f997/3//f/9/33//f99//3/ff/9/33//f99//3/ff/9//3//f/9//3/ff/9//3//f99//3/ff/9/33//f/9//3/ff/9/33//fwAA33v/f99//3/fe/9/33v/f997/3/fe/9/33v/f997/3/fe/9/33v/f997/3/fe/9/33v/f99//3/ff/9/33//f3xvzzl1Uv9/33vff99733/fe/9/33vfe1NKfG/fe997vnfxQdda/3/fe/9/33v/f99733/fe99/33vxQZZWEUJsLZ1zv3fff99733/4Xq8533vfe997MkYzSt9/33v/f997/3/fe/9/33t9c641fG/fe99/33v/f997/3/fe/9/33v/f99//3/ff/9/33//f997/3/fe/9/33v/f99//3/fe/9/33v/f99//3/ff/9/33//f99//3/ff/9/33v/f997AAD/f/9//3/ff/9/33//f99//3/ff/9/33//f99//3/ff/9/33//f99//3/ff/9/33//f99//3//f/9//3//f99//3/wPXRO33v/f99//3/ff/9/33//f997llZba/9/33vff1NK+F7ff/9/33//f99//3/fe99/33/ff/A911oRQkwtGWPfe997/3/fe1trzzmed997/39TSnRO33//f99//3/ff/9/33//f753zzkaZ99/33//f99//3/ff/9/33//f99//3//f/9//3//f99//3/ff/9/33//f/9//3/ff/9/33//f/9//3//f/9//3//f/9//3//f/9//3//f99//38AAN97/3/ff/9/33v/f997/3/fe/9/33v/f997/3/fe/9/33vff997/3/fe/9/33v/f997/3/ff/9/33v/f99//3/fezNKMkb/f997/3/ff/9/33v/f99733syRltr33v/f553Mkb5Xv9/33v/f997/3/fe99/33vff553EUL4XpZSbS3XWr5333/fe997XG/POTtn33vfezJG8D3fe997/3/fe/9/33v/f997vndtMRlj33vff997/3/fe/9/33//f997/3/ff/9/33v/f99//3/fe/9/33v/f997/3/ff/9/33v/f997/3/fe/9/33//f997/3/ff/9/33v/f997/3/ffwAA/3//f/9//3//f/9//3/ff/9/33//f99//3/ff/9//3//f997/3/ff/9//3//f/9//3/ff/9/33//f99//3/ff/9/lVKvOb53/3/ff/9/33//f99//3/ff9da+F7/f997vnevOXxv33//f99//3/ff/9/33//f997XG/QOX1z+F7POXRO33vfe99/33udc/A9XG/ff99/8UHQPd97/3/ff/9/33//f99/33/fezNGtlr/f/9//3/ff/9//3//f99//3/ff/9/33//f99//3/ff/9/33//f99//3//f/9//3//f99//3/ff/9/33//f99//3/ff/9/33v/f997/3/ff/9/AADff/9/33//f99//3/fe/9/33v/f997/3/fe/9/33v/f997/3/fe/9/33//f99//3/ff/9/33v/f997/3/fe99/33s6Z441W2vfe/9/33v/f997/3/fe99711pTSt97/398b9A9fXP/f997/3/fe/9/33v/f99733/YXs85nXMZY641Mkbfe99/33vff31zrzX4Xv9/33sRQvFB/3/fe/9/33v/f997/3/fe997EkaWUt97/3/fe/9/33//f99//3/fe/9/33v/f997/3/fe/9/33v/f997/3/fe/9/33//f997/3/fe/9/33v/f997/3/fe/9/33v/f99//3/fe/9/33sAAP9//3//f/9//3//f/9/33//f99//3/ff/9/33//f99//3/ff/9/33//f/9//3/ff/9/33//f99//3/ff/9/33//f7530DkzSv9/33//f99//3/ff99/33sZYxJG/3/fe1tr0Dm+d99//3/fe99/33v/f997/3/fe1RKEULfezpnrzmvOb9733v/f997v3uvObdW33v/f1NKU0rfe99/33v/f99//3/ff/9/33sRQhlj/3/ff/9/33//f99//3/ff/9/33//f99//3/ff/9/33//f99//3/ff/9/33//f997/3/ff/9/33//f99//3/ff/9/33//f/9//3//f/9/33//fwAA33//f99//3/ff/9/33//f99//3/fe/9/33v/f997/3/fe/9/33v/f99//3/ff/9/33v/f997/3/fe/9/33v/f997339TSs8533v/f997/3/fe/9/33vffzpnrzW+d99/t1rwPd97/3/fe99733vfe99733vfe753EULXWt97vnfQPY0xnXPfe99733u/d3VSdU7fe99/dE6ONd9733vff99733/fe/9/33vfe885Ome/e99/33v/f997/3/fe/9/33v/f997/3/fe/9/33v/f997/3/fe/9/33v/f997/3/fe/9/33v/f997/3/fe/9/33v/f997/3/ff/9/33//f99/AAD/f/9//3//f/9//3//f/9//3/ff/9/33//f99//3/ff/9/33//f99//3//f/9/33//f99//3/ff/9/33//f/9//3/ff/lejjHfe99//3/ff/9/33//f99/nXPPOTpn33vYWnRO/3/ff/9/33v/f99/33/fe/9/W2vwPTpn/3/fexFCbC19b99733/fe997MkbxPd97/390TtA9v3v/f99733/fe/9/33/ff9978UE6Z99/33//f99//3/ff/9/33//f99//3/ff/9/33//f99//3/ff/9/33//f99//3/ff/9/33//f99//3/ff/9/33//f99//3//f/9//3//f/9//38AAN97/3/ff/9/33//f99//3/ff/9/33//f99//3/fe/9/33v/f997/3/ff/9/33//f997/3/fe/9/33vff997/3/fe/9/vnfwPTpn/3/ff99733v/f99733/fezNKdVLfe3RO2Frfe/9/33v/f997/3/fe99733v4XlRO/3/fe997tlZsLVtr33/fe99/33szRvE9/3/fe3ROjjG/e997/3/fe/9/33v/f997338RQvhe33v/f997/3/fe/9/33v/f997/3/fe/9/33v/f997/3/fe/9/33v/f997/3/ff/9/33//f99//3/ff/9/33v/f99//3/ff/9/33//f99//3/fewAA/3//f/9//3//f/9//3//f/9//3//f/9//3//f/9/33//f99/33/ff/9//3//f99//3/ff/9/33//f997/3/ff/9/33/ff5ZWMkbff/9/33//f99/33/fe/9/11p1Ur978D1ba99733//f99//3/ff/9/33v/fxFCEkbff997339ba20xllbff/9/33vfezNKU0rfe997MkbPOb97/3/ff/9/33//f99//3/ff1NK+V7/f/9//3/ff/9/33//f99//3/ff/9/33//f99//3/ff/9/33//f99//3//f/9//3//f/9//3//f/9/33//f99//3//f/9//3//f/9//3//f/9/AADfe/9/33//f99//3/ff/9/33//f99//3/ff/9/33//f997/3/fe/9/33//f99//3/fe/9/33v/f99733vfe/9/33v/f997GWNtLb53/3//f997/3/fe/9/33tbaxJCO2fQPb5333v/f997/3/fe/9/33vff3xvM0p1Ut9/33v/f31zSykzSv9/33vfe99/U0qvOd973391TvE9vnffe/9/33v/f997/3/fe9978UH4Xt97/3/fe/9/33v/f997/3/fe/9/33v/f997/3/fe/9/33v/f997/3/fe/9/33//f99//3/ff/9/33//f997/3/ff/9/33//f99//3/ff/9/33sAAP9/33//f99//3/ff/9//3//f99//3/ff/9/33//f99//3/ff/9/33//f/9//3//f/9//3//f/9//3/ff/9/33//f99//3+dcysllVL/f99733/fe/9//3//f997EUKvNXRO33//f99//3/ff/9/33/ff997t1qOMXxz33v/f99/33/PORFC33vff997338yRhFCvnf/f9hajjWdc/9/33//f99//3/ff/9/nXPPORlj/3//f/9/33//f99//3/ff/9/33//f99//3/ff/9/33//f99//3/ff/9//3//f/9//3/ff/9//3//f/9//3//f/9//3//f/9//3//f/9//3//fwAA33v/f997/3/fe/9/33v/f99//3/fe/9/33v/f997/3/fe/9/33v/f99//3/ff/9/33//f99//3/fe/9/33v/f997/3/ff/9/+F7wPb5333/fe99/33v/f99733+WUm0t2F7ff997/3/fe/9/33v/f997fG/QObda33vff997/3//f9da0Dnfe99733/fezNKEkbfe797+F6vNZ1z33v/f997/3/fe/9/33t8b681Omffe/9/33v/f997/3/fe/9/33v/f997/3/fe/9/33v/f997/3/fe/9/33v/f99//3/fe/9/33v/f99//3/ff/9/33//f99//3/ff/9/33//f99/AAD/f99//3/ff/9/33//f/9//3/ff/9/33//f99//3/ff/9/33//f99//3//f/9/33//f/9//3/ff/9/33//f99//3/ff99/33+/e/A9U0q/e/9/33v/f99//3/fe1NKrjWONXxv/3/ff/9/33//f997vncRQhJG33v/f997/3/ff/9/fG+vOZ5z/3/fe/9/MkZTSt973387a9A9Omf/f99//3/ff/9/33//fzpr8UF8b99/33//f99//3/ff/9/33//f99//3/ff/9/33//f99//3/ff/9/33//f/9//3/ff/9/33//f/9//3//f/9/33//f/9//3//f/9//3//f/9//38AAN97/3/fe/9/33//f99//3/ff/9/33v/f997/3/fe/9/33v/f99//3/ff/9/33//f997/3/fe/9/33v/f99//3/fe/9/33v/f997GWOvNTpn33vff997/3/fezpnrzV8bzNKrjV8b/9/33v/f757W2ttMUspnXP/f997/3/fe/9/33u+d9A5XG//f99733sRQlRK/3/fe553jjVba997/3/fe/9/33v/f997GWPwPb5333v/f997/3/fe/9/33v/f99//3/ff/9/33v/f997/3/fe/9/33v/f997/3/ff/9/33//f99//3/ff/9/33v/f99//3/ff/9/33//f99//3/fewAA/3/ff/9//3//f/9//3//f/9/33//f99//3/ff/9/33//f99//3//f/9//3//f99//3/ff/9/33//f/9//3/ff/9/33//f99/33/ff/liMkadc99//3/ff9578T3XWt9//3/XWo41dVI6Z/herjVMKTJGvnf/f99//3/ff/9/33//f99/U0pUSt9/33u+e/FBt1rff/9/vnevOZVS/3/ff/9/33//f99//3+3WlNK33v/f997/3/ff/9/33//f/9//3//f/9//3//f99//3/ff/9/33//f99//3//f/9//3//f/9//3//f/9/33//f99//3//f/9//3//f/9//3//f/9/AADff/9/33v/f99//3/fe/9/33v/f997/3/fe/9/33v/f997/3/fe/9/33v/f997/3/ff/9/33vff99//3/ff/9/33//f997/3/fe/9/vnsSQukctla+d5530D3QOZ1z/3/fe/9/W2sSRo41rjV0Tp1z33//f99//3/ff/9/33v/f99//3/XWvE933vff3xvzzm3Wv9/33vffxFCVErfe99/33v/f997/3/ff3VOlVLfe99733/fe/9/33v/f997/3/ff/9/33v/f997/3/fe/9/33v/f997/3/fe/9/33//f99//3/ff/9/33//f997/3/ff/9/33//f997/3/ff/9/33sAAP9//3//f/9//3//f/9/33//f99//3/ff/9/33//f99//3/ff/9/33//f99//3//f/9//3//f997/3//f/9//3//f/9//3//f/9/33//f9972FrxPY4xSykyRr53/3/ff/9/33//f/9//3/fe/9/33//f/9//3//f/9/33//f99//3/fe51z8D1ba997+V6NMZ5z33//f997tlZUSv9/33v/f99//3/ff7538D35Yt97/3/ff/9/33//f99//3//f/9//3//f99//3/ff/9/33//f99//3/ff/9//3//f/9//3//f/9//3//f99//3/ff/9//3//f99//3/ff/9//3//fwAA33//f99//3/ff/9/33v/f997/3/fe/9/33v/f997/3/fe/9/33v/f997/3/fe/9/33//f99733/ff/9/33//f99//3/ff/9/33vff/9//3//f51zOmdcb997/3/ff/9/33v/f99/33vff99/33v/f997/3/ff/9/33//f997/3/fe99/vneVUrZW33u3WhFC33v/f997/38ZY9A9vnf/f997/3/fe/9/XG/wPTtr/3/fe/9/33v/f997/3/fe/9/33//f997/3/fe/9/33v/f997/3/fe/9/33v/f99//3/ff/9/33//f99//3/fe/9/33//f99//3/fe/9/33//f99/AAD/f/9//3//f/9/33//f/9//3/ff/9/33//f99//3//f/9/33//f99//3/ff/9//3//f99//3/ff/9/33//f99//3/ff/9/33//f997/3/ff99/33//f99//3/ff/9/33//f99//3/ff/9/33v/f99//3/ff/9//3//f997/3/ff99/33//f885EkJ8b3ROdE7/f997/3/fe51zjjGec/9//3/fe/9/33/YWo4xv3vff/9/33//f99//3/ff/9//3//f/9//3//f/9/33//f99//3/ff/9//3//f997/3//f/9//3//f/9//3/ff/9/33//f99//3/ff/9/33//f99//38AAN9//3/ff/9/33v/f997/3/ff/9/33v/f997/3/fe/9/33//f997/3/fe/9//3//f99//3/fe/9/33v/f997/3/fe/9/33v/f997/3/fe/9/33v/f997/3/ff/9/33//f997/3/fe/9/33v/f997/3/fe/9/33v/f99733/fe/9/33v/f997+F4yRq85rjU7a99733/fe99733vxPTtr33/ff99/33v/f1RKdVLfe/9/33v/f997/3/ff/9/33//f99//3/ff/9/33//f997/3/ff/9/33//f99/33/fe/9/33//f99//3/ff/9/33v/f997/3/fe/9/33v/f997/3/fewAA/3//f/9/33//f99//3//f/9/33//f99//3/ff/9//3//f99//3/ff/9//3//f/9//3//f/9/33//f99//3/ff/9/33//f99//3/ff/9/33//f99//3//f/9//3//f/9//3/ff/9/33//f99//3/ff/9/33//f99//3/fe/9/33//f/9//3/ff51zU0o7a99733/fe99/33v/f9haM0qed99733/fe5538T06Z/9/33//f99//3/ff/9//3//f/9//3//f/9//3//f99//3/ff/9//3//f/9//3/fe/9//3//f/9//3//f/9/33//f99//3/ff/9/33//f99//3/ff/9/AADff/9/33//f99//3/ff/9/33//f99//3/ff/9/33//f99//3/ff/9/33//f99//3/fe/9/33//f99//3/ff/9/33v/f99//3/fe/9/33v/f997/3/fe/9/33v/f997/3/fe/9/33v/f997/3/fe/9/33v/f997/3/fe99/33v/f997/3/fe/9//3//f997/3/fe/9/33v/f997nXNUSr53v3vfe997tlbwPd9733//f997/3/fe/9/33v/f99//3/ff/9/33//f997/3/fe/9/33//f99//3/ff/9/33v/f997/3/ff/9/33//f99//3/fe/9/33v/f99//3/ff/9/338AAP9//3//f/9//3//f/9//3//f/9//3//f/9//3//f/9//3//f/9//3//f/9//3/ff/9/33//f/9//3//f/9/33//f99//3//f/9/33//f99//3/ff/9/33//f99//3/ff/9/33//f99//3/ff/9/33//f99//3//f/9/33v/f99//3/ff/9//3//f/9//3/ff/9/33//f99//3/fexJCTCnfe99/vndUTjtr33//f99//3/ff/9/33//f/9//3//f/9//3//f/9//3/ff/9//3//f/9//3//f/9/33//f99//3/ff/9//3//f/9//3//f/9/33//f/9//3/ff/9//3//fwAA33//f99//3/ff/9/33v/f99//3/ff/9/33//f997/3/ff/9/33v/f99//3/fe/9/33v/f997/3/ff/9/33v/f997/3/ff/9/33//f997/3/fe/9/33v/f997/3/fe/9/33v/f997/3/fe/9/33v/f997/3/fe/9/33v/f997/3/fe/9/33vff997/3/fe99/33v/f99733/ff/9/tlYqJZZSfG90TnVS33vff99//3/fe/9/33v/f997/3/fe/9/33//f99//3/ff/9/33v/f99//3/fe/9/33//f997/3/fe/9/33v/f997/3/ff/9/33v/f997/3/ff/9/33v/f99/AAD/f/9//3//f/9//3//f99//3//f/9/33//f99//3//f/9/33//f99//3/ff/9/33//f99//3/ff/9/33//f99//3/ff/9//3//f/9//3/ff/9/33//f99//3/ff/9/33//f99//3/ff/9/33//f99//3//f/9/33//f99//3//f/9/33//f99//3/ff/9/33v/f99//3/ff/9//3//f1trMkZtLY41nXP/f99//3//f/9//3//f99//3/ff/9//3//f/9//3//f/9/33//f99//3//f/9/33//f99//3/ff/9//3//f99//3/ff/9//3//f99//3/ff/9/33//f/9//38AAN97/3/ff/9/33//f997/3/fe/9/33//f997/3/fe/9/33//f997/3/fe/9/33v/f997/3/fe/9/33v/f997/3/fe/9/33//f99//3/ff/9/33v/f997/3/fe/9/33v/f997/3/fe/9/33v/f997/3/fe/9/33//f997/3/ff/9/33v/f997/3/fe/9/33vff997/3/fe/9/33//f/9//3++d31zv3v/f997/3/fe/9/33//f997/3/fe/9/33v/f99//3/ff/9/33v/f997/3/ff/9/33v/f997/3/fe/9/33//f99//3/fe/9/33//f997/3/fe/9/33v/f99//3/fewAA/3//f/9//3//f99//3/ff/9//3//f/9//3/ff/9//3//f99//3/ff/9/33//f99//3/ff/9/33//f99//3/ff/9/33//f/9//3//f/9//3//f99//3/ff/9/33//f99//3/ff/9/33//f99//3/ff/9//3//f99//3/ff/9//3//f99//3/ff/9/33//f99//3/ff/9/33//f99//3//f/9//3//f99//3/ff/9//3//f99//3/ff/9/33//f/9//3/ff/9//3//f99//3/ff/9/33//f99//3/ff/9/33//f99//3/ff/9/33//f/9//3/ff/9/33//f99//3//f/9/AADff/9/33//f997/3/fe/9/33v/f99//3/fe/9/33v/f99//3/ff/9/33//f99//3/ff/9/33v/f997/3/fe/9/33v/f99//3/ff/9/33//f99//3/ff/9/33v/f997/3/fe/9/33v/f997/3/ff/9/33//f99//3/fe/9/33//f99//3/fe/9/33v/f99//3/ff/9/33//f997/3/fe/9/33v/f997/3/fe/9/33v/f997/3/fe/9/33v/f997/3/fe/9/33//f99//3/fe99/33vff997/3/fe/9/33v/f997/3/fe/9/33v/f99//3/fe/9/33v/f997/3/fe/9/33sAAP9//3//f99//3/ff/9/33//f/9//3/ff/9/33//f/9//3//f/9//3//f/9//3//f/9//3//f99//3/ff/9/33//f99//3//f/9//3//f/9//3//f/9/33//f99//3/ff/9/33//f99//3//f/9//3//f/9//3/ff/9/33//f/9//3/ff/9/33//f99//3//f/9//3//f99//3/ff/9/33//f99//3/ff/9/33//f99//3/ff/9/33//f99//3/ff/9/33//f/9//3/ff/9/33//f/9//3/ff/9/33//f99//3/ff/9/33//f/9//3//f/9/33//f99//3/ff/9/33//fwAA33v/f99//3/fe/9/33v/f997/3/ff/9/33v/f997/3/ff/9/33v/f99//3/ff/9/33v/f997/3/fe/9/33v/f997/3/ff/9/33//f99//3/fe/9/33v/f997/3/fe/9/33v/f997/3/fe/9/33//f997/3/fe99/33v/f997/3/fe/9/33//f997/3/fe/9/33v/f997/3/fe/9/33v/f997/3/fe/9/33v/f997/3/fe/9/33v/f997/3/fe/9/33v/f997/3/fe/9/33v/f997/3/fe/9/33vff99733/fe/9/33v/f997/3/ff/9/33v/f99//3/fe/9/33//f997AAD/f/9//3/ff/9/33//f/9//3//f/9//3//f99//3//f/9/33v/f/9//3//f/9/33//f99//3/ff/9/33//f/9//3//f/9//3//f/9//3//f/9/33//f99//3/ff/9/33//f99//3/ff/9/33//f/9//3/ff/9/33v/f99//3/ff/9//3//f99//3/ff/9/33//f99//3/ff/9/33//f99//3/ff/9/33//f99//3/ff/9/33//f99//3/fe/9/33//f99//3//f/9/33//f99//3/ff/9/33//f997/3/ff/9/33//f99//3/ff/9//3//f/9//3//f/9//3//f/9//38AAN97/3/ff/9/33v/f997/3/ff/9/33//f997/3/fe/9/33//f997/3/ff/9/33//f997/3/fe/9/33v/f997/3/ff/9/33//f99//3/ff/9/33v/f997/3/fe/9/33v/f997/3/fe/9/33v/f99//3/fe/9/33vfe997/3/fe/9/33//f99//3/fe/9/33v/f997/3/fe/9/33v/f997/3/fe/9/33v/f997/3/fe/9/33v/f997/3/fe/9/33//f997/3/fe/9/33v/f997/3/fe/9/33v/f997/3/fe/9/33v/f997/3/fe/9/33//f99//3/ff/9/33//f99//3/fewAA/3/ff/9/33//f99//3//f/9/33//f99//3/ff/9//3//f/9//3//f/9//3//f/9//3//f/9/33v/f99//3/ff/9//3//f99//3//f/9/33//f/9//3/ff/9//3//f/9//3/ff/9/33//f/9//3//f/9//3//f99//3/ff/9/33//f99//3/ff/9/33//f99//3/ff/9/33//f99//3/ff/9/33//f99//3/ff/9/33//f99//3/ff/9//3//f99//3/ff/9/33//f99//3/ff/9/33//f99//3//f/9/33//f99//3/ff/9//3//f/9//3//f/9//3//f/9//3//f/9/AADfe/9/33v/f997/3/ff/9/33//f997/3/fe/9/33v/f99//3/ff/9/33//f99//3/ff/9/33v/f997/3/fe/9/33//f997/3/fe/9/33//f99733/fe/9/33v/f99//3/fe/9/33v/f997/3/ff/9/33//f99//3/fe/9/33v/f997/3/fe/9/33v/f997/3/fe/9/33v/f997/3/fe/9/33v/f997/3/fe/9/33v/f997/3/fe/9/33v/f99//3/fe/9/33v/f997/3/fe/9/33v/f997/3/fe/9/33//f997/3/fe/9/33v/f99//3/ff/9/33//f99//3/ff/9/338AAP9/33//f99//3/ff/9//3//f99//3/ff/9/33//f/9//3//f/9//3//f/9//3//f/9/33//f/9//3/ff/9//3//f/9//3/fe/9//3//f99/33/fe/9/33//f/9//3//f/9/33//f99//3/ff/9//3//f/9//3/ff/9/33//f99//3/ff/9/33//f99//3/ff/9/33//f99//3/ff/9/33//f99//3/ff/9/33//f99//3/ff/9/33//f/9//3/ff/9/33//f99//3/ff/9/33//f99//3/ff/9//3//f/9//3/ff/9/33//f99//3//f/9//3//f/9//3//f/9//3//fwAA33//f99733/fe/9/33//f99//3/ff/9/33v/f997/3/ff/9/33//f99//3/ff/9/33//f99//3/fe/9/33v/f997/3/fe/9/33v/f99//3/fe99/33//f99//3/fe/9/33//f997/3/fe/9/33//f99//3/ff/9/33v/f997/3/fe/9/33v/f997/3/fe/9/33v/f997/3/fe/9/33v/f997/3/fe/9/33v/f997/3/fe/9/33v/f997/3/fe/9/33v/f/9//3//f/9/33//f99//3/fe/9/33v/f997/3/fe/9/33v/f997/3/ff/9/33v/f997/3/ff/9/33//f997AAD/f99//3/fe/9//3//f/9//3//f/9/33//f99//3//f/9//3//f/9//3//f/9//3//f/9//3//f/9/33//f99//3/ff/9/33//f/9//3//f/9/33v/f/9//3/ff/9/33//f/9//3/ff/9//3//f/9//3//f/9/33//f99//3/ff/9/33//f99//3/ff/9/33//f99//3/ff/9/33//f99//3/ff/9/33//f99//3/ff/9/33//f99//3/ff/9/33//f99//3//f/9//3//f/9//3//f/9/33//f99//3/ff/9/33//f99//3//f/9//3//f99//3/fe/9/33//f/9//38AAEYAAAAUAAAACAAAAEdESUMDAAAAIgAAAAwAAAD/////IgAAAAwAAAD/////JQAAAAwAAAANAACAKAAAAAwAAAAEAAAAIgAAAAwAAAD/////IgAAAAwAAAD+////JwAAABgAAAAEAAAAAAAAAP///wAAAAAAJQAAAAwAAAAEAAAATAAAAGQAAAAAAAAAYQAAAD8BAACbAAAAAAAAAGEAAABAAQAAOwAAACEA8AAAAAAAAAAAAAAAgD8AAAAAAAAAAAAAgD8AAAAAAAAAAAAAAAAAAAAAAAAAAAAAAAAAAAAAAAAAACUAAAAMAAAAAAAAgCgAAAAMAAAABAAAACcAAAAYAAAABAAAAAAAAAD///8AAAAAACUAAAAMAAAABAAAAEwAAABkAAAACwAAAGEAAAA0AQAAcQAAAAsAAABhAAAAKgEAABEAAAAhAPAAAAAAAAAAAAAAAIA/AAAAAAAAAAAAAIA/AAAAAAAAAAAAAAAAAAAAAAAAAAAAAAAAAAAAAAAAAAAlAAAADAAAAAAAAIAoAAAADAAAAAQAAAAlAAAADAAAAAEAAAAYAAAADAAAAAAAAAISAAAADAAAAAEAAAAeAAAAGAAAAAsAAABhAAAANQEAAHIAAAAlAAAADAAAAAEAAABUAAAAqAAAAAwAAABhAAAAZQAAAHEAAAABAAAAAIDUQbSX1EEMAAAAYQAAAA8AAABMAAAAAAAAAAAAAAAAAAAA//////////9sAAAATQBpAGcAdQBlAGwAIABaAGEAbABkAGkAdgBhAHIAAAAMAAAAAwAAAAgAAAAHAAAABwAAAAMAAAAEAAAABwAAAAcAAAADAAAACAAAAAMAAAAGAAAABwAAAAUAAABLAAAAQAAAADAAAAAFAAAAIAAAAAEAAAABAAAAEAAAAAAAAAAAAAAAQAEAAKAAAAAAAAAAAAAAAEABAACgAAAAJQAAAAwAAAACAAAAJwAAABgAAAAEAAAAAAAAAP///wAAAAAAJQAAAAwAAAAEAAAATAAAAGQAAAALAAAAdgAAADQBAACGAAAACwAAAHYAAAAqAQAAEQAAACEA8AAAAAAAAAAAAAAAgD8AAAAAAAAAAAAAgD8AAAAAAAAAAAAAAAAAAAAAAAAAAAAAAAAAAAAAAAAAACUAAAAMAAAAAAAAgCgAAAAMAAAABAAAACUAAAAMAAAAAQAAABgAAAAMAAAAAAAAAhIAAAAMAAAAAQAAAB4AAAAYAAAACwAAAHYAAAA1AQAAhwAAACUAAAAMAAAAAQAAAFQAAACIAAAADAAAAHYAAABIAAAAhgAAAAEAAAAAgNRBtJfUQQwAAAB2AAAACgAAAEwAAAAAAAAAAAAAAAAAAAD//////////2AAAABQAHIAZQBzAGkAZABlAG4AdABlAAcAAAAFAAAABwAAAAYAAAADAAAACAAAAAcAAAAHAAAABAAAAAcAAABLAAAAQAAAADAAAAAFAAAAIAAAAAEAAAABAAAAEAAAAAAAAAAAAAAAQAEAAKAAAAAAAAAAAAAAAEABAACgAAAAJQAAAAwAAAACAAAAJwAAABgAAAAEAAAAAAAAAP///wAAAAAAJQAAAAwAAAAEAAAATAAAAGQAAAALAAAAiwAAACYBAACbAAAACwAAAIsAAAAcAQAAEQAAACEA8AAAAAAAAAAAAAAAgD8AAAAAAAAAAAAAgD8AAAAAAAAAAAAAAAAAAAAAAAAAAAAAAAAAAAAAAAAAACUAAAAMAAAAAAAAgCgAAAAMAAAABAAAACUAAAAMAAAAAQAAABgAAAAMAAAAAAAAAhIAAAAMAAAAAQAAABYAAAAMAAAAAAAAAFQAAABIAQAADAAAAIsAAAAlAQAAmwAAAAEAAAAAgNRBtJfUQQwAAACLAAAAKgAAAEwAAAAEAAAACwAAAIsAAAAnAQAAnAAAAKAAAABGAGkAcgBtAGEAZABvACAAcABvAHIAOgAgAE0ASQBHAFUARQBMACAAQQBOAEcARQBMACAAWgBBAEwARABJAFYAQQBSACAAUwBJAEwAVgBFAFIAQQAGAAAAAwAAAAUAAAALAAAABwAAAAgAAAAIAAAABAAAAAgAAAAIAAAABQAAAAMAAAAEAAAADAAAAAMAAAAJAAAACQAAAAcAAAAGAAAABAAAAAgAAAAKAAAACQAAAAcAAAAGAAAABAAAAAcAAAAIAAAABgAAAAkAAAADAAAACAAAAAgAAAAIAAAABAAAAAcAAAADAAAABgAAAAgAAAAHAAAACAAAAAgAAAAWAAAADAAAAAAAAAAlAAAADAAAAAIAAAAOAAAAFAAAAAAAAAAQAAAAFAAAAA==</Object>
  <Object Id="idInvalidSigLnImg">AQAAAGwAAAAAAAAAAAAAAD8BAACfAAAAAAAAAAAAAAA0IQAAnBAAACBFTUYAAAEA1IIAANEAAAAFAAAAAAAAAAAAAAAAAAAAgAcAADgEAAD+AQAAHwEAAAAAAAAAAAAAAAAAADDIBwAYYQQ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CoAAAAFAAAAhAAAABUAAAAqAAAABQAAAFsAAAARAAAAIQDwAAAAAAAAAAAAAACAPwAAAAAAAAAAAACAPwAAAAAAAAAAAAAAAAAAAAAAAAAAAAAAAAAAAAAAAAAAJQAAAAwAAAAAAACAKAAAAAwAAAABAAAAUgAAAHABAAABAAAA8////wAAAAAAAAAAAAAAAJABAAAAAAABAAAAAHMAZQBnAG8AZQAgAHUAaQAAAAAAAAAAAAAAAAAAAAAAAAAAAAAAAAAAAAAAAAAAAAAAAAAAAAAAAAAAAAAAAAAAAMd0aOLZcojJrwAoy2ICWMevAEjHrwAAAAAArmYHdwkAAAC4x2IC2WYHd6THrwC4x2ICtrnZcgAAAAC2udlyAQAAALjHYgIAAAAAAAAAAAAAAAAAAAAAMNhiAgAAAAAAAAAAAAAAAAAAAAAAAAAA/paZXQAAAAD4yK8AadrrdAAArwAAAAAAddrrdAAAAADz////AAAAAAAAAAAAAAAAkAEAANFidViUx68A4bagdgAAxHSIx68AAAAAAJDHrwAAAAAAAAAAALZEoXYAAAAAVAYF/wkAAACoyK8AEF6XdgHYAACoyK8AAAAAAAAAAAAAAAAAAAAAAAAAAABo4tlyZHYACAAAAAAlAAAADAAAAAEAAAAYAAAADAAAAP8AAAISAAAADAAAAAEAAAAeAAAAGAAAACoAAAAFAAAAhQAAABYAAAAlAAAADAAAAAEAAABUAAAAqAAAACsAAAAFAAAAgwAAABUAAAABAAAAAIDUQbSX1EErAAAABQAAAA8AAABMAAAAAAAAAAAAAAAAAAAA//////////9sAAAARgBpAHIAbQBhACAAbgBvACAAdgDhAGwAaQBkAGEAAAAGAAAAAwAAAAUAAAALAAAABwAAAAQAAAAHAAAACAAAAAQAAAAGAAAABwAAAAMAAAADAAAACAAAAAcAAABLAAAAQAAAADAAAAAFAAAAIAAAAAEAAAABAAAAEAAAAAAAAAAAAAAAQAEAAKAAAAAAAAAAAAAAAEABAACgAAAAUgAAAHABAAACAAAAFAAAAAkAAAAAAAAAAAAAALwCAAAAAAAAAQICIlMAeQBzAHQAZQBtAAAAAAAAAAAAAAAAAAAAAAAAAAAAAAAAAAAAAAAAAAAAAAAAAAAAAAAAAAAAAAAAAAAAAAAAAAAAAAAAAAAAAAAAAAAAAAAAACAAAAAPAB4AONuvAOTPOBEw268A/v0Dd2MAAAAgAAAA/////wAAGAQDAAAAcAIYBAAAGAQAAAAAIAAAACgAAAAgAAAA0AehB2QAAAD+/QN3kTuz4TzbrwAuzRBvuIkYBAwqPBEBAAAAAAAAAAAArwBxO7PhXNuvAC7NEG+4iRgEDCo8EQEAAAAAAAAAQNuvAFzbrwDNzRBvqTaz4QAAAADYE/xuVeoMb6xz1nYAAAAAAAAAALZEoXYFAAAAVAYF/wcAAABw3K8AEF6XdgHYAABw3K8AAAAAAAAAAAAAAAAAAAAAAAAAAADygAE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sSGYB68AfAmvAD3b63QBAAAAPAevAAAAAAADAAAAAAAAAAIAAAAFAAAAAQAAACDZVxgAAAAAeGg7IgMAAADEmrFx2Gs7IgAAAAB4aDsiU4F6cQMAAABcgXpxAQAAAIBZDCKgHbFxGHB2cYqIxfzqVpldcM5pAuwIrwBp2ut0AACvAAYAAAB12ut05A2vAOD///8AAAAAAAAAAAAAAACQAQAAAAAAAQAAAABhAHIAaQBhAGwAAAAAAAAAAAAAAAAAAAAGAAAAAAAAALZEoXYAAAAAVAYF/wYAAACcCK8AEF6XdgHYAACcCK8AAAAAAAAAAAAAAAAAAAAAAAAAAABkdgAIAAAAACUAAAAMAAAAAwAAABgAAAAMAAAAAAAAAhIAAAAMAAAAAQAAABYAAAAMAAAACAAAAFQAAABUAAAADAAAADcAAAAgAAAAWgAAAAEAAAAAgNRBtJfUQQwAAABbAAAAAQAAAEwAAAAEAAAACwAAADcAAAAiAAAAWwAAAFAAAABYAAA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IAAAADQBAABWAAAALQAAACAAAAAIAQAANwAAACEA8AAAAAAAAAAAAAAAgD8AAAAAAAAAAAAAgD8AAAAAAAAAAAAAAAAAAAAAAAAAAAAAAAAAAAAAAAAAACUAAAAMAAAAAAAAgCgAAAAMAAAABAAAACEAAAAIAAAAYgAAAAwAAAABAAAASwAAABAAAAAAAAAABQAAACEAAAAIAAAAHgAAABgAAAAAAAAAAAAAAEABAACgAAAAHAAAAAgAAAAhAAAACAAAACEAAAAIAAAAcwAAAAwAAAAAAAAAHAAAAAgAAAAlAAAADAAAAAAAAIAlAAAADAAAAAcAAIAlAAAADAAAAA4AAIAZAAAADAAAAP///wAYAAAADAAAAAAAAAASAAAADAAAAAIAAAATAAAADAAAAAEAAAAUAAAADAAAAA0AAAAVAAAADAAAAAEAAAAWAAAADAAAAAAAAAANAAAAEAAAAAAAAAAAAAAAOgAAAAwAAAAKAAAAGwAAABAAAAAAAAAAAAAAACMAAAAgAAAAR1blPgAAAAAAAAAAkZnkPgAANEIAAABCJAAAACQAAABHVuU+AAAAAAAAAACRmeQ+AAA0QgAAAEIEAAAAcwAAAAwAAAAAAAAADQAAABAAAAAtAAAAIAAAAFIAAABwAQAABAAAABQAAAAJAAAAAAAAAAAAAAC8AgAAAAAAAAcCAiJTAHkAcwB0AGUAbQAAAAAAAAAAAAAAAAAAAAAAAAAAAAAAAAAAAAAAAAAAAAAAAAAAAAAAAAAAAAAAAAAAAAAAAAAAAAp7CgAU5rEhAAAAALxYKHWesu10FRUhL9w3cAIBAAAA/////wAAAAAsdSMi6KGvAAAAAAAsdSMiSE4uGK+y7XQVFSEvAPwAAAEAAADcN3ACLHUjIgAAAAAA3AAAAQAAAAAAAAAVFS8AAQAAAADYAADooa8AFRUv//////8AAAAAIS8BAEAIdggAAAAA/////1yerwDeNu10FRUhL4CYfRQPAAAAEAAAAAMBAABFBAAAHwAAAQ8AAABITi4YAABwAgAAAAABAAAAAQAAAAAAAAAUoa8AUCntdBUVIS8rAAAABQAAAAAAAAAAAAAAgJh9FA8AAAAAAAAAGG0jImR2AAgAAAAAJQAAAAwAAAAEAAAARgAAACgAAAAcAAAAR0RJQwIAAAAAAAAAAAAAAKMAAAB5AAAAAAAAACEAAAAIAAAAYgAAAAwAAAABAAAAFQAAAAwAAAAEAAAAFQAAAAwAAAAEAAAAUQAAAPhhAAAtAAAAIAAAAHUAAABVAAAAAQAAAAEAAAAAAAAAAAAAAIEAAABgAAAAUAAAACgAAAB4AAAAgGEAAAAAAAAgAMwAoQAAAHcAAAAoAAAAgQAAAGAAAAABABAAAAAAAAAAAAAAAAAAAAAAAAAAAAAAAAAA33v/f997/3/ff/9/33//f99//3/fe/9/33v/f997/3/ff/9/33//f99//3/ff/9/33v/f997/3/fe/9/33v/f99//3/fe/9/33v/f99//3/ff/9/33//f99//3/ff/9/33//f99//3/ff/9/33//f997/3/fe/9/33v/f997/3/fe/9/33v/f99//3/ff/9/33//f997/3/fe/9/33v/f997/3/fe/9/33v/f997/3/fe/9/33//f997/3/fe/9/33v/f99//3/fe/9/33v/f997/3/fe/9/33vfe997/3/fe/9/33//f99//3/ff/9/33v/f997/3/fe/9/33v/f99/AAD/f99//3//f/9//3//f/9//3/ff/9/33//f99//3//f/9//3//f/9//3//f/9/33//f99//3/ff/9/33//f/9//3//f/9/33//f/9//3//f/9//3//f/9//3//f/9//3//f/9//3//f/9//3//f/9//3/fe/9/33//f99//3/ff/9/33//f/9//3//f/9//3//f99//3/ff/9/33//f99//3/ff/9/33//f99//3/ff/9/33//f/9//3/ff/9/33//f99//3//f/9/33//f99//3/ff/9/33//f997/3//f/9/33//f/9//3//f/9//3//f99//3/ff/9/33//f99//38AAN9//3/fe/9/33//f99//3/ff/9/33v/f997/3/fe/9/33//f99//3/fe/9/33v/f99//3/fe/9/33v/f997/3/ff/9/33v/f99//3/ff/9/33//f99//3/ff/9/33v/f99//3/fe/9/33v/f997/3/fe/9/33vff997/3/fe99/33v/f997/3/ff/9/33v/f997/3/fe/9/33v/f997/3/ff/9/33v/f997/3/fe/9/33//f99//3/fe/9/33v/f997/3/fe/9/33v/f997/3/fe/9/33v/f99//3/fe/9/33//f997/3/fe/9/33v/f997/3/fe/9/33//f997/3/fewAA/3//f/9//3//f/9//3//f/9//3//f/9//3/fe/9//3//f/9//3//f/9/33//f/9//3//f/9/33//f99//3/ff/9//3//f/9//3//f/9//3//f/9//3//f/9/33//f99//3//f/9/33//f99//3/ff/9/33//f997/3//f/9/33v/f99//3/ff/9//3//f99//3//f/9/33//f99//3//f/9/33//f99//3/ff/9//3//f/9//3//f/9/33//f99//3/ff/9/33//f/9//3/ff/9/33//f/9//3//f/9//3//f/9//3/ff/9/33//f99//3/ff/9//3//f/9//3/ff/9/AADff/9/33//f99//3/ff/9/33//f99//3/fe99/33v/f99//3/ff/9/33v/f997/3/ff/9/33v/f997/3/fe/9/33//f99//3/ff/9/33//f99//3/ff/9/33//f997/3/ff/9/33//f997/3/fe/9/33v/f99733/fe/9/33//f997/3/fe/9/33//f997/3/fe/9/33//f997/3/fe/9/33//f997/3/fe/9/33v/f99//3/ff/9/33v/f997/3/fe/9/33v/f997/3/ff/9/33v/f99//3/ff/9/33//f99//3/ff/9/33v/f997/3/fe/9/33//f99//3/fe/9/338AAP9/33//f99//3/ff/9/33//f99//3/ff/9/33//f/9//3/ff/9/33//f/9//3//f/9/33//f99//3//f/9//3//f/9//3/ff/9//3//f/9//3//f/9//3//f99//3/ff/9//3//f997/3//f/9//3//f99//3/ff/9/33//f99//3/ff/9//3//f/9//3/ff/9//3//f/9//3//f/9/33//f99//3/ff/9/33//f/9//3/ff/9/33//f99//3/ff/9/33//f99//3/ff/9/33//f99//3/ff/9/33//f99//3/ff/9//3//f99//3/ff/9/33//f/9//3/ff/9/33//fwAA33//f997/3/fe/9/33v/f997/3/fe/9/33v/f997/3/ff/9/33v/f99//3/ff/9/33//f997/3/ff/9/33//f99//3/fe/9/33v/f99//3/ff/9/33vff997/3/fe/9/33//f99733/fe/9/33//f997/3/fe/9/33v/f997/3/fe/9/33v/f99//3/fe/9/33v/f99//3/ff/9/33v/f997/3/fe/9/33v/f997/3/ff/9/33v/f997/3/fe/9/33v/f997/3/fe/9/33v/f997/3/fe/9/33v/f997/3/fe/9/33v/f99//3/fe/9/33v/f997/3/ff/9/33v/f997AAD/f99//3/ff/9/33//f99//3/ff/9/33//f99//3/ff/9/33//f99//3//f/9/33//f99//3/ff/9//3//f99//3//f/9/33//f/9//3//f/9//3//f997/3/ff/9/33//f/9//3/ff/9/33//f/9//3/ff/9/33//f99//3/ff/9/33//f99//3//f/9/33//f/9//3/ff/9//3//f99//3/ff/9/33//f99//3/ff/9/33//f99//3/ff/9/33//f99//3/ff/9/33//f99//3/ff/9/33//f99//3/ff/9/33//f99//3/ff/9/33//f99//3/ff/9/33//f99//38AAN97/3/ff/9/33//f997/3/fe/9/33v/f997/3/fe/9/33v/f997/3/fe99/33//f997/3/fe/9/33v/f997/3/fe/9/33v/f997/3/ff/9/33//f99//3/ff/9/33v/f99//3/ff/9/33//f99//3/ff/9/33//f997/3/ff/9/33//f99//3/fe/9/33//f99//3/ff/9/33v/f99//3/fe99/33v/f99733/fe/9/33v/f997/3/fe/9/33v/f99//3/ff/9/33v/f997/3/fe/9/33//f99//3/fe/9/33//f99//3/fe/9/33v/f997/3/fe99/33vff997/3/fewAA/3//f/9//3//f/9//3/ff/9/33//f99//3/ff/9/33//f99//3/ff/9/33v/f99//3/ff/9/33//f99//3/ff/9/33//f99//3//f/9//3//f/9//3//f/9/33//f99//3//f/9//3//f/9//3//f/9//3//f99//3/ff/9//3//f/9//3/ff/9/33//f/9//3//f/9//3//f99//3/ff/9/33v/f99//3/fe/9/33//f99//3/ff/9/33//f/9//3//f/9//3//f99//3/ff/9/33//f/9//3/ff/9/33//f/9//3/ff/9/33//f99//3/ff/9//3//f99//3/ff/9/AADff/9/33v/f99//3/fe/9/33//f997/3/ff/9/33v/f997/3/fe/9/33//f997/3/fe/9/33v/f997/3/fe/9/33//f997/3/ff/9/33v/f99//3/fe/9/33//f997/3/ff/9/33//f997/3/ff/9/33//f997/3/fe/9/33v/f99//3/fe/9/33//f99//3/ff/9/33v/f997/3/fe/9/33v/f997/3/fe/9/33v/f997/3/fe/9/33v/f997/3/ff/9/33//f99//3/fe/9/33v/f997/3/ff/9/33v/f99//3/fe/9/33v/f997/3/fe/9/33v/f99//3/fe/9/33sAAP9/33//f99//3//f/9//3//f/9//3//f/9//3//f99//3//f/9//3//f99//3/ff/9/33//f99//3/ff/9/33//f/9//3//f/9/33//f99//3/ff/9//3//f/9//3//f/9//3//f997/3//f/9//3//f99//3/ff/9/33//f99//3/ff/9/33//f/9//3/ff/9/33//f99//3/ff/9/33//f99//3/ff/9/33//f99//3/ff/9/33//f99//3/ff/9/33//f/9//3//f/9/33//f99//3//f/9//3//f99//3/ff/9/33//f99//3/ff/9/33//f/9//3//f/9//3//fwAA33v/f997/3/ff/9/33//f99//3/ff/9/33//f99//3/fe/9/33//f997/3/fe/9/33v/f997/3/fe/9/33v/f99//3/ff/9/33v/f997/3/fe/9/33//f99//3/ff/9/33//f99/33/fe/9/33//f997/3/fe/9/33v/f997/3/fe/9/33v/f99//3/fe99/33v/f997/3/fe/9/33v/f997/3/fe/9/33v/f997/3/fe/9/33v/f997/3/fe/9/33v/f99//3/ff/9/33//f997/3/ff/9/33//f99//3/fe/9/33v/f997/3/fe/9/33v/f997/3/ff/9/33//f99/AAD/f99//3/ff/9/33//f/9//3/ff/9/33//f99//3/ff/9/33//f99//3/ff/9/33//f99//3/ff/9/33//f/9//3//f/9/33//f99//3//f/9/33//f/9//3//f/9//3//f99//3/ff/9/33//f/9//3/ff/9//3//f99//3/ff/9/33//f99//3/ff/9/33//f99//3/ff/9/33//f99//3/ff/9/33//f99//3/ff/9/33//f99//3/ff/9/33//f99//3/ff/9//3//f/9//3/ff/9/33//f99//3/ff/9/33//f99//3/ff/9//3//f99//3//f/9//3//f/9//38AAN97/3/fe/9/33v/f997/3/ff/9/33v/f997/3/fe/9/33v/f997/3/fe/9/33v/f997/3/fe/9/33//f99//3/ff/9/33v/f997/3/ff/9/33//f99//3/ff/9/33//f997/3/fe/9/33v/f99//3/fe/9/33v/f99//3/fe/9/33v/f997/3/fe/9/33v/f997/3/fe/9/33v/f997/3/fe/9/33v/f997/3/fe/9/33v/f997/3/fe/9/33v/f997/3/fe/9/33v/f99//3/ff/9/33v/f997/3/fe/9/33v/f997/3/fe/9/33//f99//3/ff/9/33//f99//3/ffwAA/3/ff/9/33//f99//3//f/9/33//f99//3/ff/9/33//f99//3/ff/9/33//f99//3/ff/9/33//f/9//3//f/9//3//f99//3//f/9//3//f/9//3//f/9//3//f/9//3/ff/9/33//f/9//3//f/9/33//f/9//3//f/9/33//f99//3/ff/9/33//f99//3/ff/9/33//f99//3/ff/9/33//f99//3/ff/9/33//f99//3/ff/9/33//f99//3/ff/9/33//f/9//3//f/9//3//f99//3/ff/9/33//f99//3/ff/9//3//f/9//3//f/9//3//f/9//3//f/9/AADfe/9/33v/f997/3/fe/9/33v/f997/3/ff/9/33//f997/3/fe/9/33v/f997/3/fe/9/33v/f997/3/fe/9/33//f99//3/ff/9/33//f99//3/ff/9/33//f99//3/fe/9/33v/f997/3/ff/9/33v/f997/3/fe/9/33v/f997/3/fe/9/33v/f997/3/fe/9/33v/f997/3/fe/9/33v/f997/3/fe99733v/f997/3/fe/9/33v/f997/3/fe/9/33v/f997/3/ff/9/33//f997/3/fe/9/33v/f997/3/fe/9/33v/f997/3/fe/9/33v/f997/3/fe/9/338AAP9/33//f99//3/ff/9/33//f99//3/ff/9//3//f99//3/ff/9/33//f99//3/ff/9/33//f99//3/ff/9//3//f/9//3//f/9//3//f/9//3//f/9//3//f997/3/ff/9/33//f99//3/ff/9//3//f99//3/ff/9/33//f99//3/ff/9/33//f99//3/ff/9/33//f99//3/ff/9/33//f99//3/ff99/33v/f99//3/ff/9/33//f99//3/ff/9/33//f99//3//f/9//3//f/9//3/ff/9/33//f99//3/ff/9/33//f99//3/ff/9/33//f99//3/ff/9/33//fwAA33v/f997/3/fe/9/33v/f997/3/fe/9/33//f997/3/fe/9/33v/f997/3/fe/9/33v/f997/3/fe/9/33v/f99//3/ff/9/33//f99//3/ff/9/33//f99/33/fe99733v/f997/3/fe/9/33//f997/3/fe/9/33v/f997/3/fe/9/33v/f997/3/fe/9/33v/f997/3/fe/9/33v/f997/3/fe/9/33vff997/3/fe/9/33v/f997/3/fe/9/33v/f997/3/fe/9/33//f99//3/fe/9/33v/f997/3/fe/9/33v/f997/3/fe/9/33v/f997/3/fe/9/33v/f997AAD/f/9//3//f/9//3//f99//3//f/9//3//f/9//3//f/9/33//f99//3//f/9//3//f/9//3/ff/9/33//f99//3/ff/9//3//f/9//3//f/9/33//f99//3/ff/9/33//f99//3/ff/9/33//f99//3//f5VSzzn/f997/3/ff/9/33//f99//3/ff/9/33//f99//3/fe/9//3//f99//3//f/9/33v/f/9//3/fe/9//3//f99//3/ff/9/33//f99//3/ff/9/33//f99//3/ff/9/33//f99//3/ff/9//3//f99//3/ff/9/33//f99//3//f/9//3//f99//38AAN9//3/ff/9/33//f997/3/fe/9/33//f99//3/ff/9/33//f997/3/ff/9/33//f99//3/fe/9/33v/f997/3/fe/9/33//f99/33++d/hivnv/f997/3/fe/9/33v/f997/3/fe/9/33v/f997/3/ff/9/dE7POZ1z33/fe/9/33v/f997/3/fe/9/33v/f997/3/fe/9/33sZYxJCM0auNUwpEUJUTvlenXO+d/9/33//f997/3/fe/9/33v/f997/3/fe/9/33v/f997/3/fe/9/33v/f997/3/fe/9/33//f99//3/fe/9/33v/f997/3/fe/9/33//f997/3/fewAA/3//f/9//3//f99//3/ff/9//3//f/9//3//f/9//3//f99//3/ff/9/33//f/9//3/ff/9/33//f99//3/ff/9/33//f/9//3/fezJGCiXYXt97/3/ff/9/33//f99//3/ff/9/33//f99//3/ff99/33/4Xo41nXPfe/9/33//f99//3/ff/9/33//f99//3/ff/9/33/fe2wt8D2vNdA9rzVUSs85bTHoHColzzm3VltrGWO2Vr9733v/f99/33/fe/9/33//f99//3/ff/9/33//f99//3/ff/9/33//f99//3/ff/9/33//f99//3/ff/9/33//f99//3/ff/9/AADfe/9/33//f997/3/fe/9/33v/f99//3/ff/9/33//f99//3/ff/9/33v/f997/3/fe/9/33v/f997/3/fe/9/33v/f997/3/fe997jjHPOVNK33vfe/9/33v/f997/3/fe/9/33v/f997/3/fe/9/33v/f/hejjVba/9/33v/f997/3/fe/9/33v/f997/3/fe/9/33vfe99/llauNRlj33v/f99//3+dc7dWEkJLKYUQIgRECAohMkbfe/9/33/fe99733vff997/3/fe/9/33v/f997/3/fe/9/33v/f997/3/fe/9/33v/f997/3/fe/9/33vfe997/3/ff/9/33sAAP9//3//f99//3/ff/9/33//f/9//3//f/9//3//f/9//3//f/9//3//f99//3/ff/9/33//f99//3/ff/9/33//f99//3/ff/9/339TSvA9EUIZY99733//f99//3/ff/9/33//f99//3/ff/9/33//f997OmeNMRlj33v/f99//3/ff/9/33//f99//3/ff/9/33//f99//3/ee/E9yBiOMTtn/3/fe/9/33//f1xvbTHwPa856BxEDOgcjTH5Xt97/3//f99//3/ff/9/33//f99//3/ff/9/33//f99//3/ff/9/33//f99//3/ff/9/33//f997/3//f/9//3//fwAA33v/f99//3/fe/9/33v/f997/3/ff/9/33v/f99//3/ff/9/33v/f997/3/fe/9/33v/f99//3/fe/9/33v/f997/3/fe/9/33v/f3VS8D0yRpZS33//f997/3/ff/9/33v/f997/3/fe/9/33v/f997339ba9A5lVLff997/3/fe/9/33v/f997/3/fe/9/33v/f997/3/fe99/33v4Xo0xbC1UTn1z33/ff3xv8D1TSr13+F6uNTJGjTHHGGQM6SARQpVSnXPff/9//3/ff79733/ff/9/33v/f997/3/fe/9/33v/f997/3/fe/9/33v/f997/3/fe/9/33v/f99/AAD/f/9//3/ff/9/33//f99//3//f/9//3//f99//3//f/9/33//f99//3/ff/9/33//f99//3//f/9/33//f99//3/ff/9/33sSRtdaOmcSQjNGEkbfe99//3//f/9//3//f99//3/ff/9/33//f99//3/ff3xv0Dl0Tt97/3/ff/9/33//f/9//3//f/9/33//f99//3/ff/9/33//f/9/33v4Xo0xKiWONVRO0D0rKSol6SARQvhe/3/ff997O2cyRscYphSmFPA9dVK+d997/3/ff/9/33//f99//3/ff/9/33//f99//3/ff/9/33//f99//3//f/9/33//f/9//38AAN97/3/ff/9/33v/f997/3/fe/9/33//f997/3/fe/9/33//f997/3/fe/9/33v/f997/3/ff/9/33v/f997/3/fe/9/33v/f1ROjjErKdA58T0RQlxv33vfe/9/33//f997/3/fe/9/33v/f997/3/fe99/fG+vNfFB33/fe/9/33v/f997/3/ff/9/33v/f997/3/fe/9/33v/f997/3/fe/9/vnf5Yq85rzVLKa41U0p1Up1z/3+/e/9/33v/f/9/vnf4Xo4xZQwiBMgYU0qdc/9/33v/f997/3/fe99/33vff997/3/fe/9/33v/f997/3/fe/9/33//f997/3/ffwAA/3//f/9/33//f99//3/ff/9/33//f99//3/ff/9/33//f99//3/ff/9//3//f99//3//f/9/33v/f99//3/ff/9/33//f99733sSRoUQCiERQlNKGWPfe99733//f99//3/ff/9/33//f99//3/ff/9/33u+d641bS2+e/9/33v/f997/3/ff/9/33//f99//3/ff/9/33//f99//3/fe/9//3//f99/339ca641Omfff99//3/fe/9/33v/f997/3//f99/33tca3RKCiFkDIUQ8DnYWt97/3//f/9/33v/f997/3/ff/9/33//f99//3/ff/9/33//f99//3/ff/9/AADff/9/33//f/9//3/ff/9/33v/f997/3/fe/9/33v/f997/3/fe/9/33//f99//3/ff/9/33/ff997/3/fe/9/33v/f997/3/fe99/GmPwPRFCdU75Yt9733v/f997/3/fe/9/33v/f997/3/fe/9/33vfe997M0ZsLb5333vff99733/fe/9/33v/f997/3/fe/9/33v/f997/3/fe/9/33v/f997/3/fe9darzm+e99733/fe/9/33v/f997/3/fe/9/33v/f997/3/fe3xvMkboGEMI6BwSQp1z33/ff99733vfe/9/33vff997/3/fe/9/33v/f99733/fe/9/33sAAP9//3//f/9//3/ff/9/33//f99//3/ff/9/33//f99//3/ff/9/33//f/9//3//f/9//3//f997/3/ff/9/33//f99//3/ff/9/33v/f9heKiXXWhpn33vff99//3/ff/9/33//f99//3/ff/9/33//f99/33tUSo0xfW//f997/3/ff/9/33/ff99//3/ff/9/33//f99//3/ff/9/33//f99//3/ff9978T1USt97/3/ff/9/33//f99//3/ff/9/33//f99//3//e/9//3v/e997fG8SRscYhRCOMRln33vfe/9//3//f997/3/ff/9/33//f/9//3/fe/9/33//fwAA33v/f99//3/fe/9/33v/f997/3/fe/9/33v/f997/3/fe/9/33v/f99//3/ff/9/33//f997/3/fe/9/33v/f99/33/fe997/3//f997nncrKTNG11q/e997/3/fe99733/ff99733vff99733v/f99733vfe1ROKyV8b99733vfe/9/33v/f997/3/fe/9/33v/f997/3/fe/9/33v/f997/3/fe/9/33szSvhe33/ff/9/33v/f997/3/fe/9/33v/f99//3/fe/9//3v/e997/3vfe/9/vnfXWgolRAymFLdafG/fe997/3/fe997v3vff997/3/fe/9/33v/f997AAD/f/9//3/ff/9/33//f99//3/ff/9/33//f99//3/ff/9/33//f99//3//f/9//3//f/9//3/ff/9/33//f997/3/ff753U0psLfFBGWO+d1RObC11Tltr33vfe/9//3/fe753/3/ff/9/33//f99//3/fe99/tlZLKfhe33/fe/9/33//f99//3/ff/9/33//f99//3/ff/9/33//f99//3/ff/9/33/fe44xGmffe/9/33//f99//3/ff/9/33//f99//3//f/9//3v/f/97/3v/e/9/33v/f99/33v4Xs85ZRBlEK8111q+e/9/33v/f99733/ff/9/33//f99//38AAN97/3/ff/9/33v/f997/3/fe/9/33v/f997/3/fe/9/33v/f997/3/ff/9/33//f99//3/fe/9/33v/f99733v/f51zbC2ONZVS8T1sLY0xlVJLKW0xt1rfe/9/O2vwPUwtjTHxPVtr33v/f99/33/fe99733v4Xm0tdE7fe99733vff997/3/fe99/33v/f997/3/fe/9/33v/f997/3+/e99/33v/f51zrzlba/9/33vff997/3/fe/9/33v/f997/3/ff/9/33v/f/97/3/fe/9733v/f99/33/fe/9/339cb5ZS0D1DCAohU0qdc99733vfe/9/33v/f997/3/fewAA/3/ff/9//3//f/9//3//f/9/33//f99//3/ff/9/33//f99//3//f/9//3//f/9//3/ff/9/33//f99//3/fe997MkYzRt97/3/fe997rjVUSq41jTERQv9/nXMRQq85tla3Wo4xSyn4Xt9/33/ff/9/33//f1trjjEyRv9/33vfe997/3/fe99/33v/f99//3/ff/9/33//f99//3/fe/9/33udd753O2uvOb9733//f99//3/ff/9/33//f99//3/ff/9/33//f/9//3/ff/9/33//f99//3/ff/9/33//f99//3/fe3xvEkboHMcYEkZ8b/9//3//f997/3/ff/9/AADfe/9/33v/f99//3/ff/9/33//f997/3/fe/9/33v/f997/3/ff/9/33//f99//3/ff/9/33v/f997/3/fe99/XGuuNTtn/3/fe/9/33s7a0spbTGuNdA5vnuVUs85Omf/f997nneNMY4xGWPff/9/33v/f997nXOvNRFC33vfe99733/fe99733vff997/3/fe/9/33v/f997/3/fe/9/nXPPOSIEKiV1UvFB33v/f997/3/fe/9/33v/f997/3/fe/9/33v/f997/3/ff/9/33v/f997/3/fe/9/33v/f997/3/ff99/33v/fzpnbC2GFMcYU0qdc/9/33/fe/9/33sAAP9/33//f99//3//f/9/33//f99//3/ff/9/33//f997/3/ff/9/33//f/9//3/ff/9/33//f997/3/ff/9/339TShJG/3/ff/9/33vfe99/tlavNc85Kylcb885VE7fe99//3//f753EUJsLX1v/3//f99//3+ed/FBbC0ZY99//3/fe99/33v/f997/3/ff/9/33//f99//3/ff/9/XG+uNdA5dE6uNUsprznff997/3/ff/9/33//f99//3/ff/9/33//f99//3//f/9/33//f99//3/ff/9/33//f99//3/ff/9/33v/f997/3++d9dajTGmFEspdE6dc/9/33v/fwAA33v/f99//3/ff/9/33v/f997/3/fe/9/33v/f99733/fe99/33v/f99//3/ff/9/33/ff99733/fe/9/33u+d68511rfe/9/33v/f99733+dc0sp8T1sLRJCzzkaZ/9/33v/f99733+dc8850Dnfe79733/fe797EULwPa41nXPfe99733v/f997/3/fe/9/33v/f99733/fe997nnfPOY4xXG/fe753jTErKb5333/fe99/33v/f997/3/fe/9/33v/f997/3/fe/9/33v/f997/3/fe/9/33v/f997/3/fe/9/33v/f997/3/fe/9/33+/ezpndE4rJQohMkadc997AAD/f/9//3//f/9//3//f99//3/ff/9/33//f99//3//f/9/33//f99//3//f/9//3//f99//3//f/9/33//fzpnrzXYXv9/33//f99//3/fe/9/U0qONa41SymuNZ5333v/f99/33//f/9/O2uNMfA9v3vfe99/33sSRo0xU0qVUr9733v/f99//3/ff/9/33//f99//3/ff99/3390To0xnXPff/9/33tTSukgnXPfe99/33v/f99//3/ff/9/33//f99//3/ff/9/33//f99//3/ff/9/33//f99//3/ff/9/33//f99//3/ff/9/33//f997/3/ff553MkYKJWwt8T0AAN97/3/ff/9/33v/f997/3/fe/9/33v/f99//3/fe/9/33//f997/3/ff/9/33//f99//3/fe/9/33//f99/11rQPXxv33v/f997/3/fe99733tbayoljTFMLa41vnffe997/3/fe99/33vff5ZSbS2WUv9/33vffzNGjjVbaxJCt1bfe99733/fe/9/33vff99733/fe99/v3udc40xOme+d/9/33vff1NKjjH4Xt9/33vff997/3/fe/9/33v/f997/3/fe/9/33v/f997/3/ff/9/33v/f997/3/fe/9/33//f997/3/fe/9/33v/f99//3/fe99733v/f75311ptLQAA/3//f/9/33//f99//3/ff/9/33//f99//3/ff/9//3//f/9//3//f/9//3//f/9//3//f/9/33//f99//3+3WtA9vnf/f99//3/ff/9/33vfe51zbS2uNY0xjjXfe997/3/ff/9/33//f997vntUSo0xnXPfe997tlYrJRlj+F5tLVxv/3/fe/9/33/ff997/3/ff/9/33v/f1RK8D3fe/9/33vff997M0quNRJCvnv/f997/3/ff/9/33//f99//3/ff/9/33//f99//3/ff/9//3//f99//3//f/9//3//f/9//3/ff/9/33//f99//3/ff/9/33//f/9//3//f997AADfe/9/33//f997/3/fe/9/33v/f997/3/fe99733v/f99//3/ff/9/33//f99//3/ff/9/33v/f997/3/fe3VO8D3fe997/3/fe99/33v/f793vntsLW0tbC1tLRlj33vfe/9/33v/f99733vff553rzW2Vt9733vYXmwtlVK+e5ZWdVK/e99/33v/f99733/fe/9/33//f7538D22Vv9/33vfe997338yRvA98D2dc997/3/fe/9/33v/f997/3/fe/9/33v/f997/3/fe/9/33//f997/3/fe/9/33//f99//3/fe/9/33vff997/3/fe/9/33v/f99733/fe/9/33sAAP9/33//f99//3/ff/9/33//f99//3/ff/9/33//f99//3/ff/9/33//f/9//3/ff/9/33//f99//3/fe/9/llIRQt97/3//f/9/33//f99/33/fexFC8D3POc85M0bfe/9/33//f99//3/ff/9/338aY44xfXPfe1xvKiW2Vt97nnPXWn1z33vff99//3//f/9//3//f/9/GmdtMZ1z33//f997/3/fezJG8T3wPRlj/3/fe/9/33//f99//3/ff/9/33//f99//3/ff/9/33//f99//3/ff/9/33//f99//3/ff/9/33//f99//3/ff/9/33//f99//3/ff/9/33//fwAA33v/f997/3/fe/9/33v/f997/3/fe99/33v/f997/3/fe/9/33v/f99//3/ff/9/33v/f997/3/fe99/33uVUs8533vfe99/33v/f997/3/fe99/VEqvOWwt0DmvNZ5333v/f997/3/fe/9/33v/f7978UESRt9/XG8qJVNK33/fexljtlb/f99733u2VhFCSymONWwtVE6VUhFCvnf/f99733/fe997zzmvNfA9dVL/f99/33v/f997/3/fe/9/33v/f997/3/fe/9/33v/f997/3/fe/9/33v/f997/3/fe/9/33v/f997/3/fe/9/33v/f997/3/fe/9/33v/f997AAD/f99//3/ff/9/33//f99//3/ff/9/33v/f99//3/ff/9/33//f99//3//f/9/33//f99//3/ff/9/33vff1RO0D3fe99/33v/f99//3//f99733/4XvA9bC3xPRJGlVL/f99//3/ff/9/33//f99//3/XWm0xvnedc+gcEkbfe99/fXOuNd9733sSRqcUKyWuNY416RynFMgcbC2+d99//3/fe99/33sSRhJG+WJUTv9//3//f99//3/ff/9/33//f99//3/ff/9/33//f99//3/ff/9/33//f99//3/ff/9/33//f99//3/ff/9/33//f99//3/ff/9/33//f99//38AAN97/3/fe/9/33v/f99//3/ff99733vff997/3/fe/9/33v/f997/3/ff/9/33//f997/3/fe/9/33v/f997llLPOd9733v/f997/3/fe/9/33vfexljdE7pHDJGEkaNMZxz33/fe/9/33v/f997/3+/e51zjjX4Xr53CSEzSv9/vnffexFC2FpLKUwt11q/e79733u+d3xvjjFMLRFCGmffe/9/33vfexJCM0oaY3RO33/ff997/3/fe/9/33v/f997/3/fe/9/33v/f997/3/fe/9/33v/f997/3/fe/9/33v/f997/3/fe/9/33v/f997/3/fe/9/33v/f997/3/fewAA/3/ff/9/33//f99//3//f/9/33//f99//3/ff/9/33//f99//3/ff/9//3//f99//3/ff/9/33//f99//3/XWq41vnf/f99//3/ff/9/33/ff997fG90TgolMka3VmwtOmffe/9/33//f997/3/ff/9/33sRQvA933tLKY4x33vfe997GWOnGPA9vnfff997/3/ff/9/33sRQq85rznHGFROvnv/f997dVJTShpnM0r/f99//3/ff/9/33//f99//3/ff/9/33//f99//3/ff/9/33//f99//3/ff/9/33//f99//3/ff/9/33//f99//3/ff/9/33//f99//3/ff/9/AADfe/9/33v/f997/3/fe/9/33//f997/3/fe/9/33v/f997/3/fe/9/33//f997/3/fe/9/33v/f99//3/fexpjM0rfe997/3/fe/9/33vff99733+dczJGKyV1Ur538D3XWv9/33vff997/3/fe/9/33vff9heTCk6Z885bC2+d797v3czSq41+F7/f79733u/e99733u/e885lVK+d1RKRAyuNZ13339UShJCGWMSRt97/3/fe/9/33v/f997/3/fe/9/33v/f997/3/fe/9/33v/f997/3/fe/9/33v/f997/3/fe/9/33v/f997/3/fe/9/33v/f997/3/fe/9/33sAAP9/33//f99//3/ff/9/33//f99//3/ff/9/33//f/9//3/ff/9/33//f99//3/ff/9/33//f/9//3/ff/9/+V6NMXxv/3/ff/9/33//f99//3/ff9978T2OMTJG338SRs8533v/f99//3/ff/9/33//f99/33vwPRJGVEqNMZ1z33tUTvA92F4zRp1333/fe99/33vff31zzzl1Tv9/33u3VgkhEka/e7ZWMkb4XvA933vff/9/33//f99//3/ff/9/33//f/9//3/ff/9/33//f99//3/ff/9//3//f/9//3//f/9/33//f99//3/ff/9/33//f99//3/ff/9/33//fwAA33v/f997/3/fe/9/33v/f997/3/fe/9/33v/f997/3/ff/9/33v/f997/3/fe/9/33v/f99//3/fe/9/33s7a40xfXPfe/9/33v/f997/3/fe/9/33+WVm0tEULfexpnjjWdd997/3/fe/9/33v/f99733/fe/lijjV0TiolOmf4XmwtOme+d885+F7fe99/33vfe997fXOONdda33vff797+V6NMZVS11oSRtdaEkaed99733v/f997/3/fe/9/33v/f99//3/fe/9/33v/f997/3/fe/9/33v/f99//3/ff/9/33//f997/3/fe/9/33v/f997/3/fe/9/33v/f997AAD/f99//3/ff/9/33//f99//3/fe/9/33//f99//3/ff/9/33//f/9//3/ff/9//3//f99//3/ff/9/33//f51zrjVba/9/33//f99//3/ff/9/33//f997M0oyRv9/fG/PORlj/3/ff/9/33//f99//3/ff/9/fG9tLRJGbC22VlNKMkb/f99/lVISRv9/33v/f997/398b/A9GWPff997/3/ff5ZSbC22VvA9+F7QOb5333v/f997/3/fe/9//3//f99//3/ff/9/33//f99//3/ff/9/33//f99//3/ff/9/33//f/9//3/ff/9/33//f99//3/ff/9/33//f99//38AAN9//3/fe/9/33v/f997/3/fe/9/33v/f99//3/fe/9/33vff997/3/ff/9/33//f99//3/fe/9/33v/f997v3fwPRlj33v/f997/3/fe/9/33v/f99733+WVthe33vff/FBlVLfe/9/33v/f997/3/fe/9/33vfezJGEUJtLdA5Sylba99733t8bxFCv3vfe997/3/fexpnrjVba79733vfe99/v3vxQfE9EkK3Ws85v3ffe99733vfe/9/33v/f99//3/fe/9/33v/f997/3/fe/9/33v/f997/3/fe/9/33v/f997/3/ff/9/33v/f997/3/fe/9/33v/f997/3/fewAA/3/ff/9/33v/f997/3/ff/9//3//f99//3//f/9/33//f99733/fe/9//3//f/9//3//f/9/33//f99//3/fexJG+F7/f99//3/ff/9/33v/f997/3+/e1tr33v/f997tlYyRt9733//f99//3/ff/9/33//f99/t1rwPa41SykyRr5333u/e51zjjUZY997/3/ff99/OmfwPXxv/3/fe/9/33//f/hezznxQbdajTH/f99733/fe/9/33//f/9//3//f/9/33//f99//3/ff/9/33//f99//3/ff/9/33//f99//3//f/9/33//f99//3/ff/9/33//f99//3/ff/9/AADfe/9/33v/f99733/fe/9/33v/f99//3/ff/9/33v/f99733vfe/9/33//f99//3/ff/9/33v/f997/3/fe/9/zzmWVt9//3/fe/9/33v/f99733/ff/9/2F5cb99733vXWhJC33v/f997/3/fe/9/33v/f99733s6Z6416SAJIfhe33vfe99/33vxQXVS/3/fe99/33s6Z885vnffe99/33vfe997nXPPOdA9U0rwPd9733vfe99/33vff997/3/ff/9/33v/f997/3/fe/9/33v/f997/3/fe/9/33//f997/3/ff/9/33//f997/3/fe/9/33v/f997/3/ff/9/338AAP9/33//f99//3/ff/9/33/ff/9//3//f/9//3//f99//3/fe/9/33//f/9//3//f/9/33//f99//3/ff/9/33syRhFC/3/ff/9/33//f99//3/ff/9/33saZ3xv/3/fexlj8UHff99//3/ff/9/33//f99//3/fe55zrzmvNUspnnPfe/9/33//f5VSVEr/f/9/33vff/lizzm+d99/33vff99733/fe5VS0D0yRhFC33/fe/9/33v/f99//3//f/9//3//f99//3/ff/9/33//f99//3/ff/9//3//f/9//3//f/9//3//f99//3/ff/9/33//f99//3/ff/9//3//fwAA33//f997/3/fe/9/33v/f997/3/ff/9/33//f99/33/fe/9/33v/f99//3/ff/9/33//f997/3/fe/9/33vfe5VS8UHfe99/33v/f99733/fe/9/33/fe7davnffe997O2fQPVtr/3/fe/9/33v/f997/3/fe997nnOuNfFBrjUaZ99/33vfe997GmfPOb5333vff997tlavNd9733vfe997/3/fe99/fG9sLTJGEUK/e99/33vfe997/3/fe/9/33//f997/3/fe/9/33v/f997/3/fe/9/33v/f99//3/ff/9/33//f99//3/fe/9/33v/f997/3/fe/9/33//f99/AAD/f99//3/ff/9/33//f99//3/ff/9/33//f/9//3/ff/9/33//f99//3//f/9//3//f997/3/ff/9/33//f997tlbxQf9/33//f99//3/ff/9/33//f99/t1q/e/9/33ued44xGmPff/9/33//f99//3/ff/9/33vfe40xEkKOMZVS33vff99733+dc641W2vfe99733/XWtA533vff997/3/ff/9/33//f8850DnQOd9/33//f99//3/ff/9//3//f/9//3/ff/9/33//f99//3/ff/9/33//f/9//3//f/9//3//f/9//3/ff/9/33//f99//3//f/9//3//f99//38AAN97/3/fe/9/33v/f997/3/fe/9/33v/f99//3/ff/9/33v/f997/3/ff/9/33//f997/3/fe/9/33v/f99733/YWm0xvnfff997/3/fe/9/33v/f99733tUTr5333vff51zrjUZY/9/33v/f997/3/fe/9/33v/f997EUIzSq85EkLfe997/3+/e99/EkLXWt9733vfe7dW8D3ff99733/fe99/33v/f9978D2NMRJG33vfe997/3/fe/9/33v/f99//3/fe/9/33v/f997/3/fe/9/33v/f997/3/ff/9/33//f99//3/ff/9/33v/f997/3/fe/9/33//f997/3/fewAA/3/ff/9/33//f99//3/ff/9/33//f99//3/ff/9/33//f99//3/ff/9/33//f997/3/ff/9/33//f99//3/fezpnjjFba99733/fe/9/33//f99//3/fexJCnXP/f997vnfwPRpn33//f99//3/ff/9/33v/f/9/33vxPbZW8D1tMb5333/fe99/33v4XjJG33vfe/9/8T3POd97/3/fe/9/33v/f99//3/XWmwttlb/f99//3/ff/9/33v/f/9//3/ff/9/33//f99//3/ff/9/33//f99//3//f/9//3//f99//3//f/9/33//f99//3/ff/9//3//f99//3/ff/9/AADfe/9/33//f997/3/fe/9/33v/f997/3/fe/9/33v/f997/3/fe/9/33v/f997/3/fe/9/33//f99//3/ff/9/fG/POXVS/3/fe99/33vff997/3/fe997U0p8b99733u+d/FB11r/f997/3/fe/9/33vff99733/fe/FBllYRQmwtnXO/d99/33vff/herznfe99733syRjNK33/fe/9/33v/f997/3/fe31zrjV8b99733/fe/9/33v/f997/3/fe/9/33//f99//3/ff/9/33v/f997/3/fe/9/33//f997/3/fe/9/33//f99//3/ff/9/33//f99//3/fe/9/33sAAP9//3//f99//3/ff/9/33//f99//3/ff/9/33//f99//3/ff/9/33//f99//3/ff/9/33//f/9//3//f/9/33//f/A9dE7fe/9/33//f99//3/ff/9/33uWVltr/3/fe99/U0r4Xt9//3/ff/9/33//f99733/ff99/8D3XWhFCTC0ZY99733v/f997W2vPOZ5333v/f1NKdE7ff/9/33//f99//3/ff/9/vnfPORpn33/ff/9/33//f99//3/ff/9/33//f/9//3//f/9/33//f99//3/ff/9//3//f99//3/ff/9//3//f/9//3//f/9//3//f/9//3//f/9/33//fwAA33v/f99//3/fe/9/33v/f997/3/fe/9/33v/f997/3/fe99/33v/f997/3/fe/9/33v/f99//3/fe/9/33//f997M0oyRv9/33v/f99//3/fe/9/33vfezJGW2vfe/9/nncyRvle/3/fe/9/33v/f99733/fe99/nncRQvhellJtLddavnfff99733tcb885O2ffe997MkbwPd9733v/f997/3/fe/9/33u+d20xGWPfe99/33v/f997/3/ff/9/33v/f99//3/fe/9/33//f997/3/fe/9/33v/f99//3/fe/9/33v/f997/3/ff/9/33v/f99//3/fe/9/33v/f99/AAD/f/9//3//f/9//3//f99//3/ff/9/33//f99//3//f/9/33v/f99//3//f/9//3//f99//3/ff/9/33//f99//3+VUq85vnf/f99//3/ff/9/33//f99/11r4Xv9/33u+d685fG/ff/9/33//f99//3/ff/9/33tcb9A5fXP4Xs85dE7fe99733/fe51z8D1cb99/33/xQdA933v/f99//3/ff/9/33/ff997M0a2Wv9//3//f99//3//f/9/33//f99//3/ff/9/33//f99//3/ff/9/33//f/9//3//f/9/33//f99//3/ff/9/33//f99//3/fe/9/33v/f99//38AAN9//3/ff/9/33//f997/3/fe/9/33v/f997/3/fe/9/33v/f997/3/ff/9/33//f99//3/fe/9/33v/f99733/fezpnjjVba997/3/fe/9/33v/f99733vXWlNK33v/f3xv0D19c/9/33v/f997/3/fe/9/33vff9hezzmdcxljrjUyRt9733/fe99/fXOvNfhe/3/fexFC8UH/f997/3/fe/9/33v/f99733sSRpZS33v/f997/3/ff/9/33//f997/3/fe/9/33v/f997/3/fe/9/33v/f997/3/ff/9/33v/f997/3/fe/9/33v/f997/3/fe/9/33//f997/3/fewAA/3//f/9//3//f/9//3/ff/9/33//f99//3/ff/9/33//f99//3/ff/9//3//f99//3/ff/9/33//f99//3/ff/9/vnfQOTNK/3/ff/9/33//f99/33/fexljEkb/f997W2vQOb5333//f99733/fe/9/33v/f997VEoRQt97OmevOa85v3vfe/9/33u/e685t1bfe/9/U0pTSt9733/fe/9/33//f99//3/fexFCGWP/f99//3/ff/9/33//f99//3/ff/9/33//f99//3/ff/9/33//f99//3/ff/9/33v/f99//3/ff/9/33//f99//3/ff/9//3//f/9//3/ff/9/AADff/9/33//f99//3/ff/9/33//f997/3/fe/9/33v/f997/3/fe/9/33//f99//3/fe/9/33v/f997/3/fe/9/33vff1NKzznfe/9/33v/f997/3/fe99/OmevNb5333+3WvA933v/f99733vfe99733vfe997vncRQtda33u+d9A9jTGdc99733vfe793dVJ1Tt973390To4133vfe99/33vff997/3/fe997zzk6Z79733/fe/9/33v/f997/3/fe/9/33v/f997/3/fe/9/33v/f997/3/fe/9/33v/f997/3/fe/9/33v/f997/3/fe/9/33v/f99//3/ff/9/338AAP9//3//f/9//3//f/9//3//f99//3/ff/9/33//f99//3/ff/9/33//f/9//3/ff/9/33//f99//3/ff/9//3//f99/+V6OMd9733//f99//3/ff/9/33+dc885Omffe9hadE7/f99//3/fe/9/33/ff997/39ba/A9Omf/f997EUJsLX1v33vff99733syRvE933v/f3RO0D2/e/9/33vff997/3/ff99/33vxQTpn33/ff/9/33//f99//3/ff/9/33//f99//3/ff/9/33//f99//3/ff/9/33//f99//3/ff/9/33//f99//3/ff/9/33//f/9//3//f/9//3//fwAA33v/f99//3/ff/9/33//f99//3/ff/9/33//f997/3/fe/9/33v/f99//3/ff/9/33v/f997/3/fe99/33v/f997/3++d/A9Omf/f99/33vfe/9/33vff997M0p1Ut97dE7YWt97/3/fe/9/33v/f99733vfe/heVE7/f99733u2VmwtW2vff99733/fezNG8T3/f997dE6OMb9733v/f997/3/fe/9/33vffxFC+F7fe/9/33v/f997/3/fe/9/33v/f997/3/fe/9/33v/f997/3/fe/9/33v/f99//3/ff/9/33//f99//3/fe/9/33//f99//3/ff/9/33//f997AAD/f/9//3//f/9//3//f/9//3//f/9//3//f/9//3/ff/9/33/ff99//3//f/9/33//f99//3/ff/9/33v/f99//3/ff99/llYyRt9//3/ff/9/33/ff997/3/XWnVSv3vwPVtr33vff/9/33//f99//3/fe/9/EUISRt9/33vff1trbTGWVt9//3/fe997M0pTSt9733syRs85v3v/f99//3/ff/9/33//f99/U0r5Xv9//3//f99//3/ff/9/33//f99//3/ff/9/33//f99//3/ff/9/33//f/9//3//f/9//3//f/9//3/ff/9/33//f/9//3//f/9//3//f/9//38AAN97/3/ff/9/33//f99//3/ff/9/33//f99//3/ff/9/33v/f997/3/ff/9/33//f997/3/fe/9/33vfe997/3/fe/9/33sZY20tvnf/f/9/33v/f997/3/fe1trEkI7Z9A9vnffe/9/33v/f997/3/fe99/fG8zSnVS33/fe/9/fXNLKTNK/3/fe997339TSq8533vff3VO8T2+d997/3/fe/9/33v/f99733vxQfhe33v/f997/3/fe/9/33v/f997/3/fe/9/33v/f997/3/fe/9/33v/f997/3/ff/9/33//f99//3/ff/9/33v/f99//3/ff/9/33//f99//3/fewAA/3/ff/9/33//f99//3//f/9/33//f99//3/ff/9/33//f99//3/ff/9//3//f/9//3//f/9//3//f99//3/ff/9/33//f51zKyWVUv9/33vff997/3//f/9/33sRQq81dE7ff/9/33//f99//3/ff99/33u3Wo4xfHPfe/9/33/ff885EULfe99/33vffzJGEUK+d/9/2FqONZ1z/3/ff/9/33//f99//3+dc885GWP/f/9//3/ff/9/33//f99//3/ff/9/33//f99//3/ff/9/33//f99//3//f/9//3//f99//3//f/9//3//f/9//3//f/9//3//f/9//3//f/9/AADfe/9/33v/f997/3/fe/9/33//f997/3/fe/9/33v/f997/3/fe/9/33//f99//3/ff/9/33//f997/3/fe/9/33v/f99//3/4XvA9vnfff99733/fe/9/33vff5ZSbS3YXt9/33v/f997/3/fe/9/33t8b9A5t1rfe99/33v/f/9/11rQOd9733vff997M0oSRt97v3v4Xq81nXPfe/9/33v/f997/3/fe3xvrzU6Z997/3/fe/9/33v/f997/3/fe/9/33v/f997/3/fe/9/33v/f997/3/fe/9/33//f997/3/fe/9/33//f99//3/ff/9/33//f99//3/ff/9/338AAP9/33//f99//3/ff/9//3//f99//3/ff/9/33//f99//3/ff/9/33//f/9//3/ff/9//3//f99//3/ff/9/33//f99/33/ff7978D1TSr97/3/fe/9/33//f997U0quNY41fG//f99//3/ff/9/33u+dxFCEkbfe/9/33v/f99//398b685nnP/f997/38yRlNK33vffztr0D06Z/9/33//f99//3/ff/9/OmvxQXxv33/ff/9/33//f99//3/ff/9/33//f99//3/ff/9/33//f99//3/ff/9//3//f99//3/ff/9//3//f/9//3/ff/9//3//f/9//3//f/9//3//fwAA33v/f997/3/ff/9/33//f99//3/fe/9/33v/f997/3/fe/9/33//f99//3/ff/9/33v/f997/3/fe/9/33//f997/3/fe/9/33sZY681Omffe99/33v/f997OmevNXxvM0quNXxv/3/fe/9/vntba20xSymdc/9/33v/f997/3/fe7530Dlcb/9/33vfexFCVEr/f997nneONVtr33v/f997/3/fe/9/33sZY/A9vnffe/9/33v/f997/3/fe/9/33//f99//3/fe/9/33v/f997/3/fe/9/33v/f99//3/ff/9/33//f99//3/fe/9/33//f99//3/ff/9/33//f997AAD/f99//3//f/9//3//f/9//3/ff/9/33//f99//3/ff/9/33//f/9//3//f/9/33//f99//3/ff/9//3//f99//3/ff/9/33/ff99/+WIyRp1z33//f99/3nvxPdda33//f9dajjV1Ujpn+F6uNUwpMka+d/9/33//f99//3/ff/9/339TSlRK33/fe7578UG3Wt9//3++d685lVL/f99//3/ff/9/33//f7daU0rfe/9/33v/f99//3/ff/9//3//f/9//3//f/9/33//f99//3/ff/9/33//f/9//3//f/9//3//f/9//3/ff/9/33//f/9//3//f/9//3//f/9//38AAN9//3/fe/9/33//f997/3/fe/9/33v/f997/3/fe/9/33v/f997/3/fe/9/33v/f99//3/fe99/33//f99//3/ff/9/33v/f997/3++exJC6Ry2Vr53nnfQPdA5nXP/f997/39baxJGjjWuNXROnXPff/9/33//f99//3/fe/9/33//f9da8T3fe99/fG/PObda/3/fe99/EUJUSt9733/fe/9/33v/f99/dU6VUt9733vff997/3/fe/9/33v/f99//3/fe/9/33v/f997/3/fe/9/33v/f997/3/ff/9/33//f99//3/ff/9/33v/f99//3/ff/9/33v/f99//3/fewAA/3//f/9//3//f/9//3/ff/9/33//f99//3/ff/9/33//f99//3/ff/9/33//f/9//3//f/9/33v/f/9//3//f/9//3//f/9//3/ff/9/33vYWvE9jjFLKTJGvnf/f99//3/ff/9//3//f997/3/ff/9//3//f/9//3/ff/9/33//f997nXPwPVtr33v5Xo0xnnPff/9/33u2VlRK/3/fe/9/33//f99/vnfwPfli33v/f99//3/ff/9/33//f/9//3//f/9/33//f99//3/ff/9/33//f99//3//f/9//3//f/9//3//f/9/33//f99//3//f/9/33//f99//3//f/9/AADff/9/33//f99//3/fe/9/33v/f997/3/fe/9/33v/f997/3/fe/9/33v/f997/3/ff/9/33vff99//3/ff/9/33//f99//3/fe99//3//f/9/nXM6Z1xv33v/f99//3/fe/9/33/fe99/33/fe/9/33v/f99//3/ff/9/33v/f99733++d5VStlbfe7daEULfe/9/33v/fxlj0D2+d/9/33v/f997/39cb/A9O2v/f997/3/fe/9/33v/f997/3/ff/9/33v/f997/3/fe/9/33v/f997/3/fe/9/33//f99//3/ff/9/33//f997/3/ff/9/33//f997/3/ff/9/338AAP9//3//f/9//3/ff/9//3//f99//3/ff/9/33//f/9//3/ff/9/33//f99//3//f/9/33//f99//3/ff/9/33//f99//3/ff/9/33v/f99/33/ff/9/33//f99//3/ff/9/33//f99//3/fe/9/33//f99//3//f/9/33v/f99/33/ff/9/zzkSQnxvdE50Tv9/33v/f997nXOOMZ5z/3//f997/3/ff9hajjG/e99//3/ff/9/33//f99//3//f/9//3//f/9//3/ff/9/33//f99//3//f/9/33v/f/9//3//f/9//3//f99//3/ff/9/33//f99//3/ff/9/33//fwAA33//f99//3/fe/9/33v/f99//3/fe/9/33v/f997/3/ff/9/33v/f997/3//f/9/33//f997/3/fe/9/33v/f997/3/fe/9/33v/f997/3/fe/9/33v/f99//3/ff/9/33v/f997/3/fe/9/33v/f997/3/fe/9/33vff997/3/fe/9/33v4XjJGrzmuNTtr33vff99733vfe/E9O2vff99/33/fe/9/VEp1Ut97/3/fe/9/33v/f99//3/ff/9/33//f99//3/ff/9/33v/f99//3/ff/9/33/ff997/3/ff/9/33//f99//3/fe/9/33v/f997/3/fe/9/33v/f997AAD/f/9//3/ff/9/33//f/9//3/ff/9/33//f99//3//f/9/33//f99//3//f/9//3//f/9//3/ff/9/33//f99//3/ff/9/33//f99//3/ff/9/33//f/9//3//f/9//3//f99//3/ff/9/33//f99//3/ff/9/33//f997/3/ff/9//3//f99/nXNTSjtr33vff99733/fe/9/2FozSp5333vff997nnfxPTpn/3/ff/9/33//f99//3//f/9//3//f/9//3//f/9/33//f99//3//f/9//3//f997/3//f/9//3//f/9//3/ff/9/33//f99//3/ff/9/33//f99//38AAN9//3/ff/9/33//f99//3/ff/9/33//f99//3/ff/9/33//f99//3/ff/9/33//f997/3/ff/9/33//f99//3/fe/9/33//f997/3/fe/9/33v/f997/3/fe/9/33v/f997/3/fe/9/33v/f997/3/fe/9/33v/f99733/fe/9/33v/f997/3//f/9/33v/f997/3/fe/9/33udc1RKvne/e99733u2VvA933vff/9/33v/f997/3/fe/9/33//f99//3/ff/9/33v/f997/3/ff/9/33//f99//3/fe/9/33v/f99//3/ff/9/33//f997/3/fe/9/33//f99//3/ffwAA/3//f/9//3//f/9//3//f/9//3//f/9//3//f/9//3//f/9//3//f/9//3//f99//3/ff/9//3//f/9//3/ff/9/33//f/9//3/ff/9/33//f99//3/ff/9/33//f99//3/ff/9/33//f99//3/ff/9/33//f/9//3/fe/9/33//f99//3//f/9//3//f99//3/ff/9/33//f997EkJMKd9733++d1ROO2vff/9/33//f99//3/ff/9//3//f/9//3//f/9//3//f99//3//f/9//3//f/9//3/ff/9/33//f99//3//f/9//3//f/9//3/ff/9//3//f99//3//f/9/AADff/9/33//f99//3/fe/9/33//f99//3/ff/9/33v/f99//3/fe/9/33//f997/3/fe/9/33v/f99//3/fe/9/33v/f99//3/ff/9/33v/f997/3/fe/9/33v/f997/3/fe/9/33v/f997/3/fe/9/33v/f997/3/fe/9/33v/f997/3/fe99/33v/f99733/fe/9/33vff99//3+2ViolllJ8b3ROdVLfe99/33//f997/3/fe/9/33v/f997/3/ff/9/33//f99//3/fe/9/33//f997/3/ff/9/33v/f997/3/fe/9/33v/f99//3/fe/9/33v/f99//3/fe/9/338AAP9//3//f/9//3//f/9/33//f/9//3/ff/9/33//f/9//3/ff/9/33//f99//3/ff/9/33//f99//3/ff/9/33//f99//3//f/9//3//f99//3/ff/9/33//f99//3/ff/9/33//f99//3/ff/9/33//f/9//3/ff/9/33//f/9//3/ff/9/33//f99//3/fe/9/33//f99//3//f/9/W2syRm0tjjWdc/9/33//f/9//3//f/9/33//f99//3//f/9//3//f/9//3/ff/9/33//f/9//3/ff/9/33//f99//3//f/9/33//f99//3//f/9/33//f99//3/ff/9//3//fwAA33v/f99//3/ff/9/33v/f997/3/ff/9/33v/f997/3/ff/9/33v/f997/3/fe/9/33v/f997/3/fe/9/33v/f997/3/ff/9/33//f99//3/fe/9/33v/f997/3/fe/9/33v/f997/3/fe/9/33v/f997/3/ff/9/33v/f99//3/fe/9/33v/f997/3/fe99/33v/f997/3/ff/9//3//f753fXO/e/9/33v/f997/3/ff/9/33v/f997/3/fe/9/33//f99//3/fe/9/33v/f99//3/fe/9/33v/f997/3/ff/9/33//f997/3/ff/9/33v/f997/3/fe/9/33//f997AAD/f/9//3//f/9/33//f99//3//f/9//3//f99//3//f/9/33//f99//3/ff/9/33//f99//3/ff/9/33//f99//3/ff/9//3//f/9//3//f/9/33//f99//3/ff/9/33//f99//3/ff/9/33//f99//3//f/9/33//f99//3//f/9/33//f99//3/ff/9/33//f99//3/ff/9/33//f/9//3//f/9/33//f99//3//f/9/33//f99//3/ff/9//3//f99//3//f/9/33//f99//3/ff/9/33//f99//3/ff/9/33//f99//3/ff/9//3//f99//3/ff/9/33//f/9//38AAN9//3/ff/9/33v/f997/3/fe/9/33//f997/3/fe/9/33//f99//3/ff/9/33//f99//3/fe/9/33v/f997/3/fe/9/33//f99//3/ff/9/33//f99//3/fe/9/33v/f997/3/fe/9/33v/f99//3/ff/9/33//f997/3/ff/9/33//f997/3/fe/9/33//f99//3/ff/9/33v/f997/3/fe/9/33v/f997/3/fe/9/33v/f997/3/fe/9/33v/f997/3/ff/9/33//f99733/fe99/33v/f997/3/fe/9/33v/f997/3/fe/9/33//f997/3/fe/9/33v/f997/3/fewAA/3//f/9/33//f99//3/ff/9//3//f99//3/ff/9//3//f/9//3//f/9//3//f/9//3//f/9/33//f99//3/ff/9/33//f/9//3//f/9//3//f/9//3/ff/9/33//f99//3/ff/9/33//f/9//3//f/9//3//f99//3/ff/9//3//f99//3/ff/9/33//f/9//3//f/9/33//f99//3/ff/9/33//f99//3/ff/9/33//f99//3/ff/9/33//f99//3/ff/9//3//f99//3/ff/9//3//f99//3/ff/9/33//f99//3/ff/9//3//f/9//3/ff/9/33//f99//3/ff/9/AADfe/9/33//f997/3/fe/9/33v/f99//3/fe/9/33v/f99//3/fe/9/33//f99//3/fe/9/33v/f997/3/fe/9/33v/f99//3/ff/9/33//f997/3/fe/9/33v/f997/3/fe/9/33v/f997/3/ff/9/33v/f99733/fe/9/33v/f997/3/ff/9/33v/f997/3/fe/9/33v/f997/3/fe/9/33v/f997/3/fe/9/33v/f997/3/fe/9/33v/f997/3/fe/9/33v/f997/3/fe/9/33v/f997/3/fe99/33vff997/3/fe/9/33v/f99//3/fe/9/33//f997/3/ff/9/33sAAP9//3//f99//3/ff/9//3//f/9//3//f/9/33//f/9//3/fe/9//3//f/9//3/ff/9/33//f99//3/ff/9//3//f/9//3//f/9//3//f/9//3/ff/9/33//f99//3/ff/9/33//f99//3/ff/9//3//f99//3/fe/9/33//f99//3//f/9/33//f99//3/ff/9/33//f99//3/ff/9/33//f99//3/ff/9/33//f99//3/ff/9/33//f997/3/ff/9/33//f/9//3/ff/9/33//f99//3/ff/9/33v/f99//3/ff/9/33//f99//3//f/9//3//f/9//3//f/9//3//fwAA33v/f99//3/fe/9/33v/f99//3/ff/9/33v/f997/3/ff/9/33v/f99//3/ff/9/33v/f997/3/fe/9/33v/f99//3/ff/9/33//f99//3/fe/9/33v/f997/3/fe/9/33v/f997/3/fe/9/33//f997/3/fe99733v/f997/3/ff/9/33//f997/3/fe/9/33v/f997/3/fe/9/33v/f997/3/fe/9/33v/f997/3/fe/9/33v/f997/3/ff/9/33v/f997/3/fe/9/33v/f997/3/fe/9/33v/f997/3/fe/9/33v/f997/3/ff/9/33//f99//3/ff/9/33//f997AAD/f99//3/ff/9/33//f/9//3/ff/9/33//f99//3//f/9//3//f/9//3//f/9//3//f/9//3/fe/9/33//f99//3//f/9/33//f/9//3/ff/9//3//f99//3//f/9//3//f99//3/ff/9//3//f/9//3//f/9/33//f99//3/ff/9/33//f99//3/ff/9/33//f99//3/ff/9/33//f99//3/ff/9/33//f99//3/ff/9/33//f99//3//f/9/33//f99//3/ff/9/33//f99//3/ff/9/33//f/9//3/ff/9/33//f99//3//f/9//3//f/9//3//f/9//3//f/9//38AAN97/3/fe/9/33v/f99//3/ff/9/33v/f997/3/fe/9/33//f99//3/ff/9/33//f99//3/fe/9/33v/f997/3/ff/9/33v/f997/3/ff/9/33vff997/3/fe/9/33//f997/3/fe/9/33v/f99//3/ff/9/33//f997/3/fe/9/33v/f997/3/fe/9/33v/f997/3/fe/9/33v/f997/3/fe/9/33v/f997/3/fe/9/33v/f997/3/fe/9/33//f997/3/fe/9/33v/f997/3/fe/9/33v/f997/3/ff/9/33v/f997/3/fe/9/33//f99//3/ff/9/33//f99//3/ffwAA/3/ff/9/33//f99//3//f/9/33//f99//3/ff/9//3//f/9//3//f/9//3//f/9//3/ff/9//3//f99//3//f/9//3//f997/3//f/9/33/ff997/3/ff/9//3//f/9//3/ff/9/33//f99//3//f/9//3//f99//3/ff/9/33//f99//3/ff/9/33//f99//3/ff/9/33//f99//3/ff/9/33//f99//3/ff/9/33//f99//3/ff/9//3//f99//3/ff/9/33//f99//3/ff/9/33//f99//3//f/9//3//f99//3/ff/9/33//f/9//3//f/9//3//f/9//3//f/9/AADff/9/33vff997/3/ff/9/33//f99//3/fe/9/33v/f99//3/ff/9/33//f99//3/ff/9/33//f997/3/fe/9/33v/f997/3/fe/9/33//f99733/ff/9/33//f997/3/ff/9/33v/f997/3/ff/9/33//f99//3/fe/9/33v/f997/3/fe/9/33v/f997/3/fe/9/33v/f997/3/fe/9/33v/f997/3/fe/9/33v/f997/3/fe/9/33v/f997/3/fe/9//3//f/9//3/ff/9/33//f997/3/fe/9/33v/f997/3/fe/9/33v/f99//3/fe/9/33v/f99//3/ff/9/33sAAP9/33//f997/3//f/9//3//f/9//3/ff/9/33//f/9//3//f/9//3//f/9//3//f/9//3//f/9//3/ff/9/33//f99//3/ff/9//3//f/9//3/fe/9//3//f99//3/ff/9//3//f99//3//f/9//3//f/9//3/ff/9/33//f99//3/ff/9/33//f99//3/ff/9/33//f99//3/ff/9/33//f99//3/ff/9/33//f99//3/ff/9/33//f99//3/ff/9/33//f/9//3//f/9//3//f/9//3/ff/9/33//f99//3/ff/9/33//f/9//3//f/9/33//f997/3/ff/9//3//fwAARgAAABQAAAAIAAAAR0RJQwMAAAAiAAAADAAAAP////8iAAAADAAAAP////8lAAAADAAAAA0AAIAoAAAADAAAAAQAAAAiAAAADAAAAP////8iAAAADAAAAP7///8nAAAAGAAAAAQAAAAAAAAA////AAAAAAAlAAAADAAAAAQAAABMAAAAZAAAAAAAAABhAAAAPwEAAJsAAAAAAAAAYQAAAEABAAA7AAAAIQDwAAAAAAAAAAAAAACAPwAAAAAAAAAAAACAPwAAAAAAAAAAAAAAAAAAAAAAAAAAAAAAAAAAAAAAAAAAJQAAAAwAAAAAAACAKAAAAAwAAAAEAAAAJwAAABgAAAAEAAAAAAAAAP///wAAAAAAJQAAAAwAAAAEAAAATAAAAGQAAAALAAAAYQAAADQBAABxAAAACwAAAGEAAAAqAQAAEQAAACEA8AAAAAAAAAAAAAAAgD8AAAAAAAAAAAAAgD8AAAAAAAAAAAAAAAAAAAAAAAAAAAAAAAAAAAAAAAAAACUAAAAMAAAAAAAAgCgAAAAMAAAABAAAACUAAAAMAAAAAQAAABgAAAAMAAAAAAAAAhIAAAAMAAAAAQAAAB4AAAAYAAAACwAAAGEAAAA1AQAAcgAAACUAAAAMAAAAAQAAAFQAAACoAAAADAAAAGEAAABlAAAAcQAAAAEAAAAAgNRBtJfUQQwAAABhAAAADwAAAEwAAAAAAAAAAAAAAAAAAAD//////////2wAAABNAGkAZwB1AGUAbAAgAFoAYQBsAGQAaQB2AGEAcgAAAAwAAAADAAAACAAAAAcAAAAHAAAAAwAAAAQAAAAHAAAABwAAAAMAAAAIAAAAAwAAAAYAAAAHAAAABQAAAEsAAABAAAAAMAAAAAUAAAAgAAAAAQAAAAEAAAAQAAAAAAAAAAAAAABAAQAAoAAAAAAAAAAAAAAAQAEAAKAAAAAlAAAADAAAAAIAAAAnAAAAGAAAAAQAAAAAAAAA////AAAAAAAlAAAADAAAAAQAAABMAAAAZAAAAAsAAAB2AAAANAEAAIYAAAALAAAAdgAAACoBAAARAAAAIQDwAAAAAAAAAAAAAACAPwAAAAAAAAAAAACAPwAAAAAAAAAAAAAAAAAAAAAAAAAAAAAAAAAAAAAAAAAAJQAAAAwAAAAAAACAKAAAAAwAAAAEAAAAJQAAAAwAAAABAAAAGAAAAAwAAAAAAAACEgAAAAwAAAABAAAAHgAAABgAAAALAAAAdgAAADUBAACHAAAAJQAAAAwAAAABAAAAVAAAAIgAAAAMAAAAdgAAAEgAAACGAAAAAQAAAACA1EG0l9RBDAAAAHYAAAAKAAAATAAAAAAAAAAAAAAAAAAAAP//////////YAAAAFAAcgBlAHMAaQBkAGUAbgB0AGUABwAAAAUAAAAHAAAABgAAAAMAAAAIAAAABwAAAAcAAAAEAAAABwAAAEsAAABAAAAAMAAAAAUAAAAgAAAAAQAAAAEAAAAQAAAAAAAAAAAAAABAAQAAoAAAAAAAAAAAAAAAQAEAAKAAAAAlAAAADAAAAAIAAAAnAAAAGAAAAAQAAAAAAAAA////AAAAAAAlAAAADAAAAAQAAABMAAAAZAAAAAsAAACLAAAAJgEAAJsAAAALAAAAiwAAABwBAAARAAAAIQDwAAAAAAAAAAAAAACAPwAAAAAAAAAAAACAPwAAAAAAAAAAAAAAAAAAAAAAAAAAAAAAAAAAAAAAAAAAJQAAAAwAAAAAAACAKAAAAAwAAAAEAAAAJQAAAAwAAAABAAAAGAAAAAwAAAAAAAACEgAAAAwAAAABAAAAFgAAAAwAAAAAAAAAVAAAAEgBAAAMAAAAiwAAACUBAACbAAAAAQAAAACA1EG0l9RBDAAAAIsAAAAqAAAATAAAAAQAAAALAAAAiwAAACcBAACcAAAAoAAAAEYAaQByAG0AYQBkAG8AIABwAG8AcgA6ACAATQBJAEcAVQBFAEwAIABBAE4ARwBFAEwAIABaAEEATABEAEkAVgBBAFIAIABTAEkATABWAEUAUgBBAAYAAAADAAAABQAAAAsAAAAHAAAACAAAAAgAAAAEAAAACAAAAAgAAAAFAAAAAwAAAAQAAAAMAAAAAwAAAAkAAAAJAAAABwAAAAYAAAAEAAAACAAAAAoAAAAJAAAABwAAAAYAAAAEAAAABwAAAAgAAAAGAAAACQAAAAMAAAAIAAAACAAAAAgAAAAEAAAABwAAAAMAAAAGAAAACAAAAAcAAAAIAAAACAAAABYAAAAMAAAAAAAAACUAAAAMAAAAAgAAAA4AAAAUAAAAAAAAABAAAAAU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C89D480F483A74F967A303BA758D95A" ma:contentTypeVersion="16" ma:contentTypeDescription="Crear nuevo documento." ma:contentTypeScope="" ma:versionID="1e68ace68065f935f1cf754187046241">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cd3a2e0792326593c282ab04412d934f"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DAEMSEngagementItemInfo xmlns="http://schemas.microsoft.com/DAEMSEngagementItemInfoXML">
  <EngagementID>5000005917</EngagementID>
  <LogicalEMSServerID>-109903338106937214</LogicalEMSServerID>
  <WorkingPaperID>3578672121800003281</WorkingPaperID>
</DAEMSEngagementItemInfo>
</file>

<file path=customXml/item4.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DCA473-04AC-484A-99F9-1B301B6BDD84}">
  <ds:schemaRefs>
    <ds:schemaRef ds:uri="http://schemas.microsoft.com/sharepoint/v3/contenttype/forms"/>
  </ds:schemaRefs>
</ds:datastoreItem>
</file>

<file path=customXml/itemProps2.xml><?xml version="1.0" encoding="utf-8"?>
<ds:datastoreItem xmlns:ds="http://schemas.openxmlformats.org/officeDocument/2006/customXml" ds:itemID="{81CFA8C2-3809-4769-94B8-2B152C737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2BF741-AC10-4D19-A7B3-C94C3C5397CD}">
  <ds:schemaRefs>
    <ds:schemaRef ds:uri="http://schemas.microsoft.com/DAEMSEngagementItemInfoXML"/>
  </ds:schemaRefs>
</ds:datastoreItem>
</file>

<file path=customXml/itemProps4.xml><?xml version="1.0" encoding="utf-8"?>
<ds:datastoreItem xmlns:ds="http://schemas.openxmlformats.org/officeDocument/2006/customXml" ds:itemID="{E99967AD-33F4-4606-B182-A79B9F720036}">
  <ds:schemaRefs>
    <ds:schemaRef ds:uri="http://schemas.microsoft.com/office/infopath/2007/PartnerControls"/>
    <ds:schemaRef ds:uri="b934fac7-a2ac-41e0-adc5-9ae2ade0ae87"/>
    <ds:schemaRef ds:uri="http://purl.org/dc/elements/1.1/"/>
    <ds:schemaRef ds:uri="http://purl.org/dc/dcmitype/"/>
    <ds:schemaRef ds:uri="http://schemas.microsoft.com/office/2006/documentManagement/types"/>
    <ds:schemaRef ds:uri="http://purl.org/dc/terms/"/>
    <ds:schemaRef ds:uri="df3d6109-0b77-46d1-b89c-8b39010869f2"/>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Portada</vt:lpstr>
      <vt:lpstr>Información General</vt:lpstr>
      <vt:lpstr>BG</vt:lpstr>
      <vt:lpstr>EERR</vt:lpstr>
      <vt:lpstr>VPN</vt:lpstr>
      <vt:lpstr>EFE</vt:lpstr>
      <vt:lpstr>CA EF</vt:lpstr>
      <vt:lpstr>Nota I</vt:lpstr>
      <vt:lpstr>BG 092023</vt:lpstr>
      <vt:lpstr>Nota II</vt:lpstr>
      <vt:lpstr>BG!Área_de_impresión</vt:lpstr>
      <vt:lpstr>EERR!Área_de_impresión</vt:lpstr>
      <vt:lpstr>'Nota II'!Área_de_impresión</vt:lpstr>
      <vt:lpstr>'Nota II'!OLE_LINK1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Dahiana Fabiana Sánchez Chaparro</cp:lastModifiedBy>
  <cp:lastPrinted>2022-03-11T21:51:15Z</cp:lastPrinted>
  <dcterms:created xsi:type="dcterms:W3CDTF">2016-08-27T16:35:25Z</dcterms:created>
  <dcterms:modified xsi:type="dcterms:W3CDTF">2023-11-13T13:14:13Z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2022-03-30T01:53:32Z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216ceaeb-752b-4373-b942-b7da27b430b1</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ies>
</file>