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hidePivotFieldList="1"/>
  <mc:AlternateContent xmlns:mc="http://schemas.openxmlformats.org/markup-compatibility/2006">
    <mc:Choice Requires="x15">
      <x15ac:absPath xmlns:x15ac="http://schemas.microsoft.com/office/spreadsheetml/2010/11/ac" url="C:\Users\dsanchez.ATLASINV\Desktop\CON FIRMA\"/>
    </mc:Choice>
  </mc:AlternateContent>
  <xr:revisionPtr revIDLastSave="0" documentId="13_ncr:1_{987DEBDB-A063-4F32-BFF3-F1148DC25B16}" xr6:coauthVersionLast="47" xr6:coauthVersionMax="47" xr10:uidLastSave="{00000000-0000-0000-0000-000000000000}"/>
  <bookViews>
    <workbookView xWindow="-108" yWindow="-108" windowWidth="23256" windowHeight="12456" tabRatio="859" xr2:uid="{00000000-000D-0000-FFFF-FFFF00000000}"/>
  </bookViews>
  <sheets>
    <sheet name="Portada" sheetId="35" r:id="rId1"/>
    <sheet name="Información General" sheetId="44" r:id="rId2"/>
    <sheet name="BG 062023" sheetId="34" state="hidden" r:id="rId3"/>
    <sheet name="BG" sheetId="37" r:id="rId4"/>
    <sheet name="EERR" sheetId="40" r:id="rId5"/>
    <sheet name="EFE" sheetId="39" r:id="rId6"/>
    <sheet name="VPN" sheetId="38" r:id="rId7"/>
    <sheet name="CA EF" sheetId="43" state="hidden" r:id="rId8"/>
    <sheet name="Notas 1 a Nota 3" sheetId="41" r:id="rId9"/>
    <sheet name="Nota 4 a Nota 9" sheetId="42" r:id="rId10"/>
  </sheets>
  <definedNames>
    <definedName name="\a" localSheetId="9">#REF!</definedName>
    <definedName name="\a" localSheetId="8">#REF!</definedName>
    <definedName name="\a">#REF!</definedName>
    <definedName name="_____DAT23" localSheetId="9">#REF!</definedName>
    <definedName name="_____DAT23" localSheetId="8">#REF!</definedName>
    <definedName name="_____DAT23">#REF!</definedName>
    <definedName name="_____DAT24" localSheetId="9">#REF!</definedName>
    <definedName name="_____DAT24" localSheetId="8">#REF!</definedName>
    <definedName name="_____DAT24">#REF!</definedName>
    <definedName name="____DAT23">#REF!</definedName>
    <definedName name="____DAT24">#REF!</definedName>
    <definedName name="___DAT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23">#REF!</definedName>
    <definedName name="___DAT24">#REF!</definedName>
    <definedName name="___DAT3">#REF!</definedName>
    <definedName name="___DAT4">#REF!</definedName>
    <definedName name="___DAT5">#REF!</definedName>
    <definedName name="___DAT6">#REF!</definedName>
    <definedName name="___DAT7">#REF!</definedName>
    <definedName name="___DAT8">#REF!</definedName>
    <definedName name="__DAT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23" localSheetId="6">#REF!</definedName>
    <definedName name="__DAT23">#REF!</definedName>
    <definedName name="__DAT24" localSheetId="6">#REF!</definedName>
    <definedName name="__DAT24">#REF!</definedName>
    <definedName name="__DAT3">#REF!</definedName>
    <definedName name="__DAT4">#REF!</definedName>
    <definedName name="__DAT5">#REF!</definedName>
    <definedName name="__DAT6">#REF!</definedName>
    <definedName name="__DAT7">#REF!</definedName>
    <definedName name="__DAT8">#REF!</definedName>
    <definedName name="__RSE1">#REF!</definedName>
    <definedName name="__RSE2">#REF!</definedName>
    <definedName name="_DAT1">#REF!</definedName>
    <definedName name="_DAT12">#REF!</definedName>
    <definedName name="_DAT13" localSheetId="6">#REF!</definedName>
    <definedName name="_DAT13">#REF!</definedName>
    <definedName name="_DAT14" localSheetId="6">#REF!</definedName>
    <definedName name="_DAT14">#REF!</definedName>
    <definedName name="_DAT15">#REF!</definedName>
    <definedName name="_DAT16">#REF!</definedName>
    <definedName name="_DAT17" localSheetId="6">#REF!</definedName>
    <definedName name="_DAT17">#REF!</definedName>
    <definedName name="_DAT18" localSheetId="6">#REF!</definedName>
    <definedName name="_DAT18">#REF!</definedName>
    <definedName name="_DAT19" localSheetId="6">#REF!</definedName>
    <definedName name="_DAT19">#REF!</definedName>
    <definedName name="_DAT2">#REF!</definedName>
    <definedName name="_DAT20" localSheetId="6">#REF!</definedName>
    <definedName name="_DAT20">#REF!</definedName>
    <definedName name="_DAT22" localSheetId="6">#REF!</definedName>
    <definedName name="_DAT22">#REF!</definedName>
    <definedName name="_DAT23" localSheetId="6">#REF!</definedName>
    <definedName name="_DAT23">#REF!</definedName>
    <definedName name="_DAT24" localSheetId="6">#REF!</definedName>
    <definedName name="_DAT24">#REF!</definedName>
    <definedName name="_DAT3" localSheetId="6">#REF!</definedName>
    <definedName name="_DAT3">#REF!</definedName>
    <definedName name="_DAT4" localSheetId="6">#REF!</definedName>
    <definedName name="_DAT4">#REF!</definedName>
    <definedName name="_DAT5" localSheetId="6">#REF!</definedName>
    <definedName name="_DAT5">#REF!</definedName>
    <definedName name="_DAT6">#REF!</definedName>
    <definedName name="_DAT7">#REF!</definedName>
    <definedName name="_DAT8">#REF!</definedName>
    <definedName name="_xlnm._FilterDatabase" localSheetId="2" hidden="1">'BG 062023'!$A$5:$E$198</definedName>
    <definedName name="_xlnm._FilterDatabase" localSheetId="7" hidden="1">'CA EF'!$A$3:$AL$14</definedName>
    <definedName name="_Key1" localSheetId="1" hidden="1">#REF!</definedName>
    <definedName name="_Key1" localSheetId="6" hidden="1">#REF!</definedName>
    <definedName name="_Key1" hidden="1">#REF!</definedName>
    <definedName name="_Key2" localSheetId="6" hidden="1">#REF!</definedName>
    <definedName name="_Key2" hidden="1">#REF!</definedName>
    <definedName name="_Order1" hidden="1">255</definedName>
    <definedName name="_Order2" hidden="1">255</definedName>
    <definedName name="_Parse_In" localSheetId="6" hidden="1">#REF!</definedName>
    <definedName name="_Parse_In" hidden="1">#REF!</definedName>
    <definedName name="_Parse_Out" localSheetId="6" hidden="1">#REF!</definedName>
    <definedName name="_Parse_Out" hidden="1">#REF!</definedName>
    <definedName name="_RSE1">#REF!</definedName>
    <definedName name="_RSE2">#REF!</definedName>
    <definedName name="_TPy530231">#REF!</definedName>
    <definedName name="a" localSheetId="3" hidden="1">{#N/A,#N/A,FALSE,"Aging Summary";#N/A,#N/A,FALSE,"Ratio Analysis";#N/A,#N/A,FALSE,"Test 120 Day Accts";#N/A,#N/A,FALSE,"Tickmarks"}</definedName>
    <definedName name="a" localSheetId="2" hidden="1">{#N/A,#N/A,FALSE,"Aging Summary";#N/A,#N/A,FALSE,"Ratio Analysis";#N/A,#N/A,FALSE,"Test 120 Day Accts";#N/A,#N/A,FALSE,"Tickmarks"}</definedName>
    <definedName name="a" localSheetId="4" hidden="1">{#N/A,#N/A,FALSE,"Aging Summary";#N/A,#N/A,FALSE,"Ratio Analysis";#N/A,#N/A,FALSE,"Test 120 Day Accts";#N/A,#N/A,FALSE,"Tickmarks"}</definedName>
    <definedName name="a" localSheetId="5" hidden="1">{#N/A,#N/A,FALSE,"Aging Summary";#N/A,#N/A,FALSE,"Ratio Analysis";#N/A,#N/A,FALSE,"Test 120 Day Accts";#N/A,#N/A,FALSE,"Tickmarks"}</definedName>
    <definedName name="a" localSheetId="1" hidden="1">{#N/A,#N/A,FALSE,"Aging Summary";#N/A,#N/A,FALSE,"Ratio Analysis";#N/A,#N/A,FALSE,"Test 120 Day Accts";#N/A,#N/A,FALSE,"Tickmarks"}</definedName>
    <definedName name="a" localSheetId="9" hidden="1">{#N/A,#N/A,FALSE,"Aging Summary";#N/A,#N/A,FALSE,"Ratio Analysis";#N/A,#N/A,FALSE,"Test 120 Day Accts";#N/A,#N/A,FALSE,"Tickmarks"}</definedName>
    <definedName name="a" localSheetId="8" hidden="1">{#N/A,#N/A,FALSE,"Aging Summary";#N/A,#N/A,FALSE,"Ratio Analysis";#N/A,#N/A,FALSE,"Test 120 Day Accts";#N/A,#N/A,FALSE,"Tickmarks"}</definedName>
    <definedName name="A" localSheetId="6">#REF!</definedName>
    <definedName name="a" hidden="1">{#N/A,#N/A,FALSE,"Aging Summary";#N/A,#N/A,FALSE,"Ratio Analysis";#N/A,#N/A,FALSE,"Test 120 Day Accts";#N/A,#N/A,FALSE,"Tickmarks"}</definedName>
    <definedName name="A_impresión_IM" localSheetId="6">#REF!</definedName>
    <definedName name="A_impresión_IM">#REF!</definedName>
    <definedName name="aakdkadk" hidden="1">#REF!</definedName>
    <definedName name="Acceso_Ganado">#REF!</definedName>
    <definedName name="acctascomb">#REF!</definedName>
    <definedName name="acctashold1">#REF!</definedName>
    <definedName name="acctashold2">#REF!</definedName>
    <definedName name="acctasnorte">#REF!</definedName>
    <definedName name="acctassur">#REF!</definedName>
    <definedName name="ADV_PROM" localSheetId="6">#REF!</definedName>
    <definedName name="ADV_PROM">#REF!</definedName>
    <definedName name="APSUMMARY">#REF!</definedName>
    <definedName name="AR_Balance">#REF!</definedName>
    <definedName name="ARA_Threshold">#REF!</definedName>
    <definedName name="_xlnm.Print_Area" localSheetId="3">BG!$A$7:$J$48</definedName>
    <definedName name="_xlnm.Print_Area" localSheetId="4">EERR!$A$8:$F$44</definedName>
    <definedName name="_xlnm.Print_Area" localSheetId="5">EFE!$A$9:$F$59</definedName>
    <definedName name="_xlnm.Print_Area" localSheetId="9">'Nota 4 a Nota 9'!$A$9:$I$119</definedName>
    <definedName name="_xlnm.Print_Area" localSheetId="8">'Notas 1 a Nota 3'!$B$8:$L$66</definedName>
    <definedName name="_xlnm.Print_Area" localSheetId="6">VPN!$B$10:$L$34</definedName>
    <definedName name="Area_de_impresión2" localSheetId="9">#REF!</definedName>
    <definedName name="Area_de_impresión2" localSheetId="8">#REF!</definedName>
    <definedName name="Area_de_impresión2" localSheetId="6">#REF!</definedName>
    <definedName name="Area_de_impresión2">#REF!</definedName>
    <definedName name="Area_de_impresión3" localSheetId="6">#REF!</definedName>
    <definedName name="Area_de_impresión3">#REF!</definedName>
    <definedName name="ARGENTINA" localSheetId="6">#REF!</definedName>
    <definedName name="ARGENTINA">#REF!</definedName>
    <definedName name="ARP_Threshold">#REF!</definedName>
    <definedName name="Array">#REF!</definedName>
    <definedName name="AS2DocOpenMode" hidden="1">"AS2DocumentEdit"</definedName>
    <definedName name="AS2HasNoAutoHeaderFooter" hidden="1">" "</definedName>
    <definedName name="AS2ReportLS" hidden="1">1</definedName>
    <definedName name="AS2StaticLS" localSheetId="6" hidden="1">#REF!</definedName>
    <definedName name="AS2StaticLS" hidden="1">#REF!</definedName>
    <definedName name="AS2SyncStepLS" hidden="1">0</definedName>
    <definedName name="AS2TickmarkLS" localSheetId="6" hidden="1">#REF!</definedName>
    <definedName name="AS2TickmarkLS" hidden="1">#REF!</definedName>
    <definedName name="AS2VersionLS" hidden="1">300</definedName>
    <definedName name="assssssssssssssssssssssssssssssssssssssssss" hidden="1">#REF!</definedName>
    <definedName name="B" localSheetId="6">#REF!</definedName>
    <definedName name="B">#REF!</definedName>
    <definedName name="_xlnm.Database" localSheetId="6">#REF!</definedName>
    <definedName name="_xlnm.Database">#REF!</definedName>
    <definedName name="basemeta" localSheetId="6">#REF!</definedName>
    <definedName name="basemeta">#REF!</definedName>
    <definedName name="basenueva" localSheetId="6">#REF!</definedName>
    <definedName name="basenueva">#REF!</definedName>
    <definedName name="BB">#REF!</definedName>
    <definedName name="BCDE" localSheetId="3" hidden="1">{#N/A,#N/A,FALSE,"Aging Summary";#N/A,#N/A,FALSE,"Ratio Analysis";#N/A,#N/A,FALSE,"Test 120 Day Accts";#N/A,#N/A,FALSE,"Tickmarks"}</definedName>
    <definedName name="BCDE" localSheetId="2" hidden="1">{#N/A,#N/A,FALSE,"Aging Summary";#N/A,#N/A,FALSE,"Ratio Analysis";#N/A,#N/A,FALSE,"Test 120 Day Accts";#N/A,#N/A,FALSE,"Tickmarks"}</definedName>
    <definedName name="BCDE" localSheetId="4" hidden="1">{#N/A,#N/A,FALSE,"Aging Summary";#N/A,#N/A,FALSE,"Ratio Analysis";#N/A,#N/A,FALSE,"Test 120 Day Accts";#N/A,#N/A,FALSE,"Tickmarks"}</definedName>
    <definedName name="BCDE" localSheetId="5" hidden="1">{#N/A,#N/A,FALSE,"Aging Summary";#N/A,#N/A,FALSE,"Ratio Analysis";#N/A,#N/A,FALSE,"Test 120 Day Accts";#N/A,#N/A,FALSE,"Tickmarks"}</definedName>
    <definedName name="BCDE" localSheetId="1" hidden="1">{#N/A,#N/A,FALSE,"Aging Summary";#N/A,#N/A,FALSE,"Ratio Analysis";#N/A,#N/A,FALSE,"Test 120 Day Accts";#N/A,#N/A,FALSE,"Tickmarks"}</definedName>
    <definedName name="BCDE" localSheetId="9" hidden="1">{#N/A,#N/A,FALSE,"Aging Summary";#N/A,#N/A,FALSE,"Ratio Analysis";#N/A,#N/A,FALSE,"Test 120 Day Accts";#N/A,#N/A,FALSE,"Tickmarks"}</definedName>
    <definedName name="BCDE" localSheetId="8" hidden="1">{#N/A,#N/A,FALSE,"Aging Summary";#N/A,#N/A,FALSE,"Ratio Analysis";#N/A,#N/A,FALSE,"Test 120 Day Accts";#N/A,#N/A,FALSE,"Tickmarks"}</definedName>
    <definedName name="BCDE" localSheetId="6"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hidden="1">#REF!</definedName>
    <definedName name="bjhgugydrfshdxhcfi" hidden="1">#REF!</definedName>
    <definedName name="BRASIL" localSheetId="6">#REF!</definedName>
    <definedName name="BRASIL">#REF!</definedName>
    <definedName name="bsusocomb1">#REF!</definedName>
    <definedName name="bsusonorte1">#REF!</definedName>
    <definedName name="bsusosur1">#REF!</definedName>
    <definedName name="BuiltIn_Print_Area" localSheetId="6">#REF!</definedName>
    <definedName name="BuiltIn_Print_Area">#REF!</definedName>
    <definedName name="BuiltIn_Print_Area___0___0___0___0___0" localSheetId="6">#REF!</definedName>
    <definedName name="BuiltIn_Print_Area___0___0___0___0___0">#REF!</definedName>
    <definedName name="BuiltIn_Print_Area___0___0___0___0___0___0___0___0" localSheetId="6">#REF!</definedName>
    <definedName name="BuiltIn_Print_Area___0___0___0___0___0___0___0___0">#REF!</definedName>
    <definedName name="canal" localSheetId="6">#REF!</definedName>
    <definedName name="canal">#REF!</definedName>
    <definedName name="Capitali">#REF!</definedName>
    <definedName name="CC" localSheetId="6">#REF!</definedName>
    <definedName name="CC">#REF!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hart1" localSheetId="6">#REF!</definedName>
    <definedName name="chart1">#REF!</definedName>
    <definedName name="cliente" localSheetId="6">#REF!</definedName>
    <definedName name="cliente">#REF!</definedName>
    <definedName name="cliente2" localSheetId="6">#REF!</definedName>
    <definedName name="cliente2">#REF!</definedName>
    <definedName name="Clientes" localSheetId="6">#REF!</definedName>
    <definedName name="Clientes">#REF!</definedName>
    <definedName name="Clients_Population_Total" localSheetId="6">#REF!</definedName>
    <definedName name="Clients_Population_Total">#REF!</definedName>
    <definedName name="cndsuuuuuuuuuuuuuuuuuuuuuuuuuuuuuuuuuuuuuuuuuuuuuuuuuuuuu" hidden="1">#REF!</definedName>
    <definedName name="co" localSheetId="6">#REF!</definedName>
    <definedName name="co">#REF!</definedName>
    <definedName name="COMPAÑIAS" localSheetId="6">#REF!</definedName>
    <definedName name="COMPAÑIAS">#REF!</definedName>
    <definedName name="Compilacion">#REF!</definedName>
    <definedName name="complacu" localSheetId="6">#REF!</definedName>
    <definedName name="complacu">#REF!</definedName>
    <definedName name="complemes" localSheetId="6">#REF!</definedName>
    <definedName name="complemes">#REF!</definedName>
    <definedName name="Computed_Sample_Population_Total" localSheetId="6">#REF!</definedName>
    <definedName name="Computed_Sample_Population_Total">#REF!</definedName>
    <definedName name="COST_MP" localSheetId="6">#REF!</definedName>
    <definedName name="COST_MP">#REF!</definedName>
    <definedName name="crin0010">#REF!</definedName>
    <definedName name="Customer">#REF!</definedName>
    <definedName name="customerld">#REF!</definedName>
    <definedName name="CustomerPCS">#REF!</definedName>
    <definedName name="CY_Accounts_Receivable" localSheetId="6">#REF!</definedName>
    <definedName name="CY_Administration" localSheetId="6">#REF!</definedName>
    <definedName name="CY_Administration">#REF!</definedName>
    <definedName name="CY_Cash" localSheetId="6">#REF!</definedName>
    <definedName name="CY_Cash_Div_Dec" localSheetId="6">#REF!</definedName>
    <definedName name="CY_CASH_DIVIDENDS_DECLARED__per_common_share" localSheetId="6">#REF!</definedName>
    <definedName name="CY_Common_Equity" localSheetId="6">#REF!</definedName>
    <definedName name="CY_Cost_of_Sales" localSheetId="6">#REF!</definedName>
    <definedName name="CY_Current_Liabilities" localSheetId="6">#REF!</definedName>
    <definedName name="CY_Depreciation" localSheetId="6">#REF!</definedName>
    <definedName name="CY_Disc._Ops." localSheetId="6">#REF!</definedName>
    <definedName name="CY_Disc_mnth">#REF!</definedName>
    <definedName name="CY_Disc_pd">#REF!</definedName>
    <definedName name="CY_Discounts">#REF!</definedName>
    <definedName name="CY_Earnings_per_share" localSheetId="6">#REF!</definedName>
    <definedName name="CY_Extraord." localSheetId="6">#REF!</definedName>
    <definedName name="CY_Gross_Profit" localSheetId="6">#REF!</definedName>
    <definedName name="CY_INC_AFT_TAX" localSheetId="6">#REF!</definedName>
    <definedName name="CY_INC_BEF_EXTRAORD" localSheetId="6">#REF!</definedName>
    <definedName name="CY_Inc_Bef_Tax" localSheetId="6">#REF!</definedName>
    <definedName name="CY_Intangible_Assets" localSheetId="6">#REF!</definedName>
    <definedName name="CY_Intangible_Assets">#REF!</definedName>
    <definedName name="CY_Interest_Expense" localSheetId="6">#REF!</definedName>
    <definedName name="CY_Inventory" localSheetId="6">#REF!</definedName>
    <definedName name="CY_LIABIL_EQUITY" localSheetId="6">#REF!</definedName>
    <definedName name="CY_LIABIL_EQUITY">#REF!</definedName>
    <definedName name="CY_Long_term_Debt__excl_Dfd_Taxes" localSheetId="6">#REF!</definedName>
    <definedName name="CY_LT_Debt" localSheetId="6">#REF!</definedName>
    <definedName name="CY_Market_Value_of_Equity" localSheetId="6">#REF!</definedName>
    <definedName name="CY_Marketable_Sec" localSheetId="6">#REF!</definedName>
    <definedName name="CY_Marketable_Sec">#REF!</definedName>
    <definedName name="CY_NET_INCOME" localSheetId="6">#REF!</definedName>
    <definedName name="CY_NET_PROFIT">#REF!</definedName>
    <definedName name="CY_Net_Revenue" localSheetId="6">#REF!</definedName>
    <definedName name="CY_Operating_Income" localSheetId="6">#REF!</definedName>
    <definedName name="CY_Operating_Income">#REF!</definedName>
    <definedName name="CY_Other" localSheetId="6">#REF!</definedName>
    <definedName name="CY_Other">#REF!</definedName>
    <definedName name="CY_Other_Curr_Assets" localSheetId="6">#REF!</definedName>
    <definedName name="CY_Other_Curr_Assets">#REF!</definedName>
    <definedName name="CY_Other_LT_Assets" localSheetId="6">#REF!</definedName>
    <definedName name="CY_Other_LT_Assets">#REF!</definedName>
    <definedName name="CY_Other_LT_Liabilities" localSheetId="6">#REF!</definedName>
    <definedName name="CY_Other_LT_Liabilities">#REF!</definedName>
    <definedName name="CY_Preferred_Stock" localSheetId="6">#REF!</definedName>
    <definedName name="CY_Preferred_Stock">#REF!</definedName>
    <definedName name="CY_QUICK_ASSETS" localSheetId="6">#REF!</definedName>
    <definedName name="CY_Ret_mnth">#REF!</definedName>
    <definedName name="CY_Ret_pd">#REF!</definedName>
    <definedName name="CY_Retained_Earnings" localSheetId="6">#REF!</definedName>
    <definedName name="CY_Retained_Earnings">#REF!</definedName>
    <definedName name="CY_Returns">#REF!</definedName>
    <definedName name="CY_Selling" localSheetId="6">#REF!</definedName>
    <definedName name="CY_Selling">#REF!</definedName>
    <definedName name="CY_Tangible_Assets" localSheetId="6">#REF!</definedName>
    <definedName name="CY_Tangible_Assets">#REF!</definedName>
    <definedName name="CY_Tangible_Net_Worth" localSheetId="6">#REF!</definedName>
    <definedName name="CY_Taxes" localSheetId="6">#REF!</definedName>
    <definedName name="CY_TOTAL_ASSETS" localSheetId="6">#REF!</definedName>
    <definedName name="CY_TOTAL_CURR_ASSETS" localSheetId="6">#REF!</definedName>
    <definedName name="CY_TOTAL_DEBT" localSheetId="6">#REF!</definedName>
    <definedName name="CY_TOTAL_EQUITY" localSheetId="6">#REF!</definedName>
    <definedName name="CY_Trade_Payables" localSheetId="6">#REF!</definedName>
    <definedName name="CY_Weighted_Average" localSheetId="6">#REF!</definedName>
    <definedName name="CY_Working_Capital" localSheetId="6">#REF!</definedName>
    <definedName name="CY_Year_Income_Statement" localSheetId="6">#REF!</definedName>
    <definedName name="da" localSheetId="3" hidden="1">{#N/A,#N/A,FALSE,"Aging Summary";#N/A,#N/A,FALSE,"Ratio Analysis";#N/A,#N/A,FALSE,"Test 120 Day Accts";#N/A,#N/A,FALSE,"Tickmarks"}</definedName>
    <definedName name="da" localSheetId="2" hidden="1">{#N/A,#N/A,FALSE,"Aging Summary";#N/A,#N/A,FALSE,"Ratio Analysis";#N/A,#N/A,FALSE,"Test 120 Day Accts";#N/A,#N/A,FALSE,"Tickmarks"}</definedName>
    <definedName name="da" localSheetId="4" hidden="1">{#N/A,#N/A,FALSE,"Aging Summary";#N/A,#N/A,FALSE,"Ratio Analysis";#N/A,#N/A,FALSE,"Test 120 Day Accts";#N/A,#N/A,FALSE,"Tickmarks"}</definedName>
    <definedName name="da" localSheetId="5" hidden="1">{#N/A,#N/A,FALSE,"Aging Summary";#N/A,#N/A,FALSE,"Ratio Analysis";#N/A,#N/A,FALSE,"Test 120 Day Accts";#N/A,#N/A,FALSE,"Tickmarks"}</definedName>
    <definedName name="da" localSheetId="1" hidden="1">{#N/A,#N/A,FALSE,"Aging Summary";#N/A,#N/A,FALSE,"Ratio Analysis";#N/A,#N/A,FALSE,"Test 120 Day Accts";#N/A,#N/A,FALSE,"Tickmarks"}</definedName>
    <definedName name="da" localSheetId="9" hidden="1">{#N/A,#N/A,FALSE,"Aging Summary";#N/A,#N/A,FALSE,"Ratio Analysis";#N/A,#N/A,FALSE,"Test 120 Day Accts";#N/A,#N/A,FALSE,"Tickmarks"}</definedName>
    <definedName name="da" localSheetId="8" hidden="1">{#N/A,#N/A,FALSE,"Aging Summary";#N/A,#N/A,FALSE,"Ratio Analysis";#N/A,#N/A,FALSE,"Test 120 Day Accts";#N/A,#N/A,FALSE,"Tickmarks"}</definedName>
    <definedName name="da" localSheetId="6" hidden="1">{#N/A,#N/A,FALSE,"Aging Summary";#N/A,#N/A,FALSE,"Ratio Analysis";#N/A,#N/A,FALSE,"Test 120 Day Accts";#N/A,#N/A,FALSE,"Tickmarks"}</definedName>
    <definedName name="da" hidden="1">{#N/A,#N/A,FALSE,"Aging Summary";#N/A,#N/A,FALSE,"Ratio Analysis";#N/A,#N/A,FALSE,"Test 120 Day Accts";#N/A,#N/A,FALSE,"Tickmarks"}</definedName>
    <definedName name="DAFDFAD" localSheetId="3" hidden="1">{#N/A,#N/A,FALSE,"VOL"}</definedName>
    <definedName name="DAFDFAD" localSheetId="2" hidden="1">{#N/A,#N/A,FALSE,"VOL"}</definedName>
    <definedName name="DAFDFAD" localSheetId="4" hidden="1">{#N/A,#N/A,FALSE,"VOL"}</definedName>
    <definedName name="DAFDFAD" localSheetId="5" hidden="1">{#N/A,#N/A,FALSE,"VOL"}</definedName>
    <definedName name="DAFDFAD" localSheetId="1" hidden="1">{#N/A,#N/A,FALSE,"VOL"}</definedName>
    <definedName name="DAFDFAD" localSheetId="9" hidden="1">{#N/A,#N/A,FALSE,"VOL"}</definedName>
    <definedName name="DAFDFAD" localSheetId="8" hidden="1">{#N/A,#N/A,FALSE,"VOL"}</definedName>
    <definedName name="DAFDFAD" localSheetId="6" hidden="1">{#N/A,#N/A,FALSE,"VOL"}</definedName>
    <definedName name="DAFDFAD" hidden="1">{#N/A,#N/A,FALSE,"VOL"}</definedName>
    <definedName name="DASA" localSheetId="6">#REF!</definedName>
    <definedName name="DASA">#REF!</definedName>
    <definedName name="data" localSheetId="6">#REF!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os" localSheetId="6">#REF!</definedName>
    <definedName name="datos">#REF!</definedName>
    <definedName name="Definición">#REF!</definedName>
    <definedName name="desc" localSheetId="6">#REF!</definedName>
    <definedName name="desc">#REF!</definedName>
    <definedName name="detaacu" localSheetId="6">#REF!</definedName>
    <definedName name="detaacu">#REF!</definedName>
    <definedName name="detames" localSheetId="6">#REF!</definedName>
    <definedName name="detames">#REF!</definedName>
    <definedName name="dgh">#REF!</definedName>
    <definedName name="Diferencias_de_redondeo">#REF!</definedName>
    <definedName name="Disagg_AR_Balance">#REF!</definedName>
    <definedName name="Disaggregations_SRD">#REF!</definedName>
    <definedName name="Disc_Allowance">#REF!</definedName>
    <definedName name="Dist" localSheetId="6">#REF!</definedName>
    <definedName name="Dist">#REF!</definedName>
    <definedName name="distribuidores" localSheetId="6">#REF!</definedName>
    <definedName name="distribuidores">#REF!</definedName>
    <definedName name="Dollar_Threshold" localSheetId="6">#REF!</definedName>
    <definedName name="Dollar_Threshold">#REF!</definedName>
    <definedName name="dtt" hidden="1">#REF!</definedName>
    <definedName name="Edesa" localSheetId="6">#REF!</definedName>
    <definedName name="Edesa">#REF!</definedName>
    <definedName name="Enriputo" localSheetId="6">#REF!</definedName>
    <definedName name="Enriputo">#REF!</definedName>
    <definedName name="eoafh">#REF!</definedName>
    <definedName name="eoafn">#REF!</definedName>
    <definedName name="eoafs">#REF!</definedName>
    <definedName name="est" localSheetId="6">#REF!</definedName>
    <definedName name="est">#REF!</definedName>
    <definedName name="ESTBF" localSheetId="6">#REF!</definedName>
    <definedName name="ESTBF">#REF!</definedName>
    <definedName name="ESTIMADO" localSheetId="6">#REF!</definedName>
    <definedName name="ESTIMADO">#REF!</definedName>
    <definedName name="EV__LASTREFTIME__" hidden="1">38972.3597337963</definedName>
    <definedName name="EX" localSheetId="6">#REF!</definedName>
    <definedName name="EX">#REF!</definedName>
    <definedName name="Excel_BuiltIn__FilterDatabase_1_1">#REF!</definedName>
    <definedName name="Excel_BuiltIn_Print_Area_6_1_1_1">"$'OMNI 2007'.$#REF!$#REF!:$#REF!$#REF!"</definedName>
    <definedName name="fdg">#REF!</definedName>
    <definedName name="fds">#REF!</definedName>
    <definedName name="ffffff" hidden="1">"AS2DocumentBrowse"</definedName>
    <definedName name="fgg">#REF!</definedName>
    <definedName name="fnjrjkkkkkkkkkkkkkkkk" hidden="1">#REF!</definedName>
    <definedName name="GA">#REF!</definedName>
    <definedName name="gald">#REF!</definedName>
    <definedName name="GAPCS">#REF!</definedName>
    <definedName name="GASTOS" localSheetId="6">#REF!</definedName>
    <definedName name="GASTOS">#REF!</definedName>
    <definedName name="grandes3">#REF!</definedName>
    <definedName name="histor" localSheetId="6">#REF!</definedName>
    <definedName name="histor">#REF!</definedName>
    <definedName name="hjkhjficjnkdhfoikds" hidden="1">#REF!</definedName>
    <definedName name="Hola">#REF!</definedName>
    <definedName name="in" hidden="1">#REF!</definedName>
    <definedName name="INT">#REF!</definedName>
    <definedName name="intangcomb">#REF!</definedName>
    <definedName name="intanghold">#REF!</definedName>
    <definedName name="intangnorte">#REF!</definedName>
    <definedName name="intangsur">#REF!</definedName>
    <definedName name="Interval" localSheetId="6">#REF!</definedName>
    <definedName name="Interval">#REF!</definedName>
    <definedName name="jhhj" hidden="1">#REF!</definedName>
    <definedName name="jjee">#REF!</definedName>
    <definedName name="jkkj" hidden="1">#REF!</definedName>
    <definedName name="junio">#REF!</definedName>
    <definedName name="JYGJHSDSJDFD" hidden="1">#REF!</definedName>
    <definedName name="K2_WBEVMODE" hidden="1">-1</definedName>
    <definedName name="kdkdk">#REF!</definedName>
    <definedName name="kfdg">#REF!</definedName>
    <definedName name="kfg">#REF!</definedName>
    <definedName name="Leadsheet">#REF!</definedName>
    <definedName name="liq" localSheetId="3" hidden="1">{#N/A,#N/A,FALSE,"VOL"}</definedName>
    <definedName name="liq" localSheetId="2" hidden="1">{#N/A,#N/A,FALSE,"VOL"}</definedName>
    <definedName name="liq" localSheetId="4" hidden="1">{#N/A,#N/A,FALSE,"VOL"}</definedName>
    <definedName name="liq" localSheetId="5" hidden="1">{#N/A,#N/A,FALSE,"VOL"}</definedName>
    <definedName name="liq" localSheetId="1" hidden="1">{#N/A,#N/A,FALSE,"VOL"}</definedName>
    <definedName name="liq" localSheetId="9" hidden="1">{#N/A,#N/A,FALSE,"VOL"}</definedName>
    <definedName name="liq" localSheetId="8" hidden="1">{#N/A,#N/A,FALSE,"VOL"}</definedName>
    <definedName name="liq" localSheetId="6" hidden="1">{#N/A,#N/A,FALSE,"VOL"}</definedName>
    <definedName name="liq" hidden="1">{#N/A,#N/A,FALSE,"VOL"}</definedName>
    <definedName name="listasuper" localSheetId="6">#REF!</definedName>
    <definedName name="listasuper">#REF!</definedName>
    <definedName name="Maintenance">#REF!</definedName>
    <definedName name="maintenanceld">#REF!</definedName>
    <definedName name="MaintenancePCS">#REF!</definedName>
    <definedName name="marca" localSheetId="6">#REF!</definedName>
    <definedName name="marca">#REF!</definedName>
    <definedName name="Marcas" localSheetId="6">#REF!</definedName>
    <definedName name="Marcas">#REF!</definedName>
    <definedName name="Minimis">#REF!</definedName>
    <definedName name="MKT">#REF!</definedName>
    <definedName name="mktld">#REF!</definedName>
    <definedName name="MKTPCS">#REF!</definedName>
    <definedName name="MP" localSheetId="6">#REF!</definedName>
    <definedName name="MP">#REF!</definedName>
    <definedName name="MP_AR_Balance">#REF!</definedName>
    <definedName name="MP_SRD">#REF!</definedName>
    <definedName name="Muestrini" hidden="1">3</definedName>
    <definedName name="ncjdbjfkw" hidden="1">#REF!</definedName>
    <definedName name="NDJFDOVFD" hidden="1">#REF!</definedName>
    <definedName name="Networ">#REF!</definedName>
    <definedName name="Network">#REF!</definedName>
    <definedName name="networkld">#REF!</definedName>
    <definedName name="NetworkPCS">#REF!</definedName>
    <definedName name="new" localSheetId="3" hidden="1">{#N/A,#N/A,FALSE,"Aging Summary";#N/A,#N/A,FALSE,"Ratio Analysis";#N/A,#N/A,FALSE,"Test 120 Day Accts";#N/A,#N/A,FALSE,"Tickmarks"}</definedName>
    <definedName name="new" localSheetId="2" hidden="1">{#N/A,#N/A,FALSE,"Aging Summary";#N/A,#N/A,FALSE,"Ratio Analysis";#N/A,#N/A,FALSE,"Test 120 Day Accts";#N/A,#N/A,FALSE,"Tickmarks"}</definedName>
    <definedName name="new" localSheetId="4" hidden="1">{#N/A,#N/A,FALSE,"Aging Summary";#N/A,#N/A,FALSE,"Ratio Analysis";#N/A,#N/A,FALSE,"Test 120 Day Accts";#N/A,#N/A,FALSE,"Tickmarks"}</definedName>
    <definedName name="new" localSheetId="5" hidden="1">{#N/A,#N/A,FALSE,"Aging Summary";#N/A,#N/A,FALSE,"Ratio Analysis";#N/A,#N/A,FALSE,"Test 120 Day Accts";#N/A,#N/A,FALSE,"Tickmarks"}</definedName>
    <definedName name="new" localSheetId="1" hidden="1">{#N/A,#N/A,FALSE,"Aging Summary";#N/A,#N/A,FALSE,"Ratio Analysis";#N/A,#N/A,FALSE,"Test 120 Day Accts";#N/A,#N/A,FALSE,"Tickmarks"}</definedName>
    <definedName name="new" localSheetId="9" hidden="1">{#N/A,#N/A,FALSE,"Aging Summary";#N/A,#N/A,FALSE,"Ratio Analysis";#N/A,#N/A,FALSE,"Test 120 Day Accts";#N/A,#N/A,FALSE,"Tickmarks"}</definedName>
    <definedName name="new" localSheetId="8" hidden="1">{#N/A,#N/A,FALSE,"Aging Summary";#N/A,#N/A,FALSE,"Ratio Analysis";#N/A,#N/A,FALSE,"Test 120 Day Accts";#N/A,#N/A,FALSE,"Tickmarks"}</definedName>
    <definedName name="new" localSheetId="6"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9" hidden="1">#REF!</definedName>
    <definedName name="ngughuiyhuhhhhhhhhhhhhhhhhhh" localSheetId="8" hidden="1">#REF!</definedName>
    <definedName name="ngughuiyhuhhhhhhhhhhhhhhhhhh" hidden="1">#REF!</definedName>
    <definedName name="njkhoikh" localSheetId="9" hidden="1">#REF!</definedName>
    <definedName name="njkhoikh" localSheetId="8" hidden="1">#REF!</definedName>
    <definedName name="njkhoikh" hidden="1">#REF!</definedName>
    <definedName name="nmm" localSheetId="3" hidden="1">{#N/A,#N/A,FALSE,"VOL"}</definedName>
    <definedName name="nmm" localSheetId="2" hidden="1">{#N/A,#N/A,FALSE,"VOL"}</definedName>
    <definedName name="nmm" localSheetId="4" hidden="1">{#N/A,#N/A,FALSE,"VOL"}</definedName>
    <definedName name="nmm" localSheetId="5" hidden="1">{#N/A,#N/A,FALSE,"VOL"}</definedName>
    <definedName name="nmm" localSheetId="1" hidden="1">{#N/A,#N/A,FALSE,"VOL"}</definedName>
    <definedName name="nmm" localSheetId="9" hidden="1">{#N/A,#N/A,FALSE,"VOL"}</definedName>
    <definedName name="nmm" localSheetId="8" hidden="1">{#N/A,#N/A,FALSE,"VOL"}</definedName>
    <definedName name="nmm" localSheetId="6" hidden="1">{#N/A,#N/A,FALSE,"VOL"}</definedName>
    <definedName name="nmm" hidden="1">{#N/A,#N/A,FALSE,"VOL"}</definedName>
    <definedName name="NO" localSheetId="3" hidden="1">{#N/A,#N/A,FALSE,"VOL"}</definedName>
    <definedName name="NO" localSheetId="2" hidden="1">{#N/A,#N/A,FALSE,"VOL"}</definedName>
    <definedName name="NO" localSheetId="4" hidden="1">{#N/A,#N/A,FALSE,"VOL"}</definedName>
    <definedName name="NO" localSheetId="5" hidden="1">{#N/A,#N/A,FALSE,"VOL"}</definedName>
    <definedName name="NO" localSheetId="1" hidden="1">{#N/A,#N/A,FALSE,"VOL"}</definedName>
    <definedName name="NO" localSheetId="9" hidden="1">{#N/A,#N/A,FALSE,"VOL"}</definedName>
    <definedName name="NO" localSheetId="8" hidden="1">{#N/A,#N/A,FALSE,"VOL"}</definedName>
    <definedName name="NO" localSheetId="6" hidden="1">{#N/A,#N/A,FALSE,"VOL"}</definedName>
    <definedName name="NO" hidden="1">{#N/A,#N/A,FALSE,"VOL"}</definedName>
    <definedName name="NonTop_Stratum_Value" localSheetId="6">#REF!</definedName>
    <definedName name="NonTop_Stratum_Value">#REF!</definedName>
    <definedName name="Number_of_Selections">#REF!</definedName>
    <definedName name="Numof_Selections2">#REF!</definedName>
    <definedName name="ñfdsl" localSheetId="9">#REF!</definedName>
    <definedName name="ñfdsl" localSheetId="8">#REF!</definedName>
    <definedName name="ñfdsl">#REF!</definedName>
    <definedName name="ññ" localSheetId="9">#REF!</definedName>
    <definedName name="ññ" localSheetId="8">#REF!</definedName>
    <definedName name="ññ">#REF!</definedName>
    <definedName name="OLE_LINK1" localSheetId="9">'Nota 4 a Nota 9'!$B$21</definedName>
    <definedName name="OPPROD" localSheetId="9">#REF!</definedName>
    <definedName name="OPPROD" localSheetId="8">#REF!</definedName>
    <definedName name="OPPROD" localSheetId="6">#REF!</definedName>
    <definedName name="OPPROD">#REF!</definedName>
    <definedName name="opt" localSheetId="9">#REF!</definedName>
    <definedName name="opt" localSheetId="8">#REF!</definedName>
    <definedName name="opt">#REF!</definedName>
    <definedName name="optr">#REF!</definedName>
    <definedName name="Others">#REF!</definedName>
    <definedName name="othersld">#REF!</definedName>
    <definedName name="OthersPCS">#REF!</definedName>
    <definedName name="PARAGUAY" localSheetId="6">#REF!</definedName>
    <definedName name="PARAGUAY">#REF!</definedName>
    <definedName name="participa" localSheetId="6">#REF!</definedName>
    <definedName name="participa">#REF!</definedName>
    <definedName name="Partidas_seleccionadas_test_de_">#REF!</definedName>
    <definedName name="Partidas_Selecionadas">#REF!</definedName>
    <definedName name="Percent_Threshold" localSheetId="6">#REF!</definedName>
    <definedName name="Percent_Threshold">#REF!</definedName>
    <definedName name="PL_Dollar_Threshold" localSheetId="6">#REF!</definedName>
    <definedName name="PL_Dollar_Threshold">#REF!</definedName>
    <definedName name="PL_Percent_Threshold" localSheetId="6">#REF!</definedName>
    <definedName name="PL_Percent_Threshold">#REF!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OLYAR" localSheetId="6">#REF!</definedName>
    <definedName name="POLYAR">#REF!</definedName>
    <definedName name="potir">#REF!</definedName>
    <definedName name="ppc" localSheetId="6">#REF!</definedName>
    <definedName name="ppc">#REF!</definedName>
    <definedName name="pr" localSheetId="6">#REF!</definedName>
    <definedName name="pr">#REF!</definedName>
    <definedName name="previs">#REF!</definedName>
    <definedName name="PS_Test_de_Gastos" localSheetId="9">#REF!</definedName>
    <definedName name="PS_Test_de_Gastos" localSheetId="8">#REF!</definedName>
    <definedName name="PS_Test_de_Gastos">#REF!</definedName>
    <definedName name="PY_Accounts_Receivable" localSheetId="6">#REF!</definedName>
    <definedName name="PY_Administration" localSheetId="6">#REF!</definedName>
    <definedName name="PY_Administration">#REF!</definedName>
    <definedName name="PY_Cash" localSheetId="6">#REF!</definedName>
    <definedName name="PY_Cash_Div_Dec" localSheetId="6">#REF!</definedName>
    <definedName name="PY_CASH_DIVIDENDS_DECLARED__per_common_share" localSheetId="6">#REF!</definedName>
    <definedName name="PY_Common_Equity" localSheetId="6">#REF!</definedName>
    <definedName name="PY_Cost_of_Sales" localSheetId="6">#REF!</definedName>
    <definedName name="PY_Current_Liabilities" localSheetId="6">#REF!</definedName>
    <definedName name="PY_Depreciation" localSheetId="6">#REF!</definedName>
    <definedName name="PY_Disc._Ops." localSheetId="6">#REF!</definedName>
    <definedName name="PY_Disc_allow">#REF!</definedName>
    <definedName name="PY_Disc_mnth">#REF!</definedName>
    <definedName name="PY_Disc_pd">#REF!</definedName>
    <definedName name="PY_Discounts">#REF!</definedName>
    <definedName name="PY_Earnings_per_share" localSheetId="6">#REF!</definedName>
    <definedName name="PY_Extraord." localSheetId="6">#REF!</definedName>
    <definedName name="PY_Gross_Profit" localSheetId="6">#REF!</definedName>
    <definedName name="PY_INC_AFT_TAX" localSheetId="6">#REF!</definedName>
    <definedName name="PY_INC_BEF_EXTRAORD" localSheetId="6">#REF!</definedName>
    <definedName name="PY_Inc_Bef_Tax" localSheetId="6">#REF!</definedName>
    <definedName name="PY_Intangible_Assets" localSheetId="6">#REF!</definedName>
    <definedName name="PY_Intangible_Assets">#REF!</definedName>
    <definedName name="PY_Interest_Expense" localSheetId="6">#REF!</definedName>
    <definedName name="PY_Inventory" localSheetId="6">#REF!</definedName>
    <definedName name="PY_LIABIL_EQUITY" localSheetId="6">#REF!</definedName>
    <definedName name="PY_LIABIL_EQUITY">#REF!</definedName>
    <definedName name="PY_Long_term_Debt__excl_Dfd_Taxes" localSheetId="6">#REF!</definedName>
    <definedName name="PY_LT_Debt" localSheetId="6">#REF!</definedName>
    <definedName name="PY_Market_Value_of_Equity" localSheetId="6">#REF!</definedName>
    <definedName name="PY_Marketable_Sec" localSheetId="6">#REF!</definedName>
    <definedName name="PY_Marketable_Sec">#REF!</definedName>
    <definedName name="PY_NET_INCOME" localSheetId="6">#REF!</definedName>
    <definedName name="PY_NET_PROFIT">#REF!</definedName>
    <definedName name="PY_Net_Revenue" localSheetId="6">#REF!</definedName>
    <definedName name="PY_Operating_Inc" localSheetId="6">#REF!</definedName>
    <definedName name="PY_Operating_Inc">#REF!</definedName>
    <definedName name="PY_Operating_Income" localSheetId="6">#REF!</definedName>
    <definedName name="PY_Operating_Income">#REF!</definedName>
    <definedName name="PY_Other_Curr_Assets" localSheetId="6">#REF!</definedName>
    <definedName name="PY_Other_Curr_Assets">#REF!</definedName>
    <definedName name="PY_Other_Exp" localSheetId="6">#REF!</definedName>
    <definedName name="PY_Other_Exp">#REF!</definedName>
    <definedName name="PY_Other_LT_Assets" localSheetId="6">#REF!</definedName>
    <definedName name="PY_Other_LT_Assets">#REF!</definedName>
    <definedName name="PY_Other_LT_Liabilities" localSheetId="6">#REF!</definedName>
    <definedName name="PY_Other_LT_Liabilities">#REF!</definedName>
    <definedName name="PY_Preferred_Stock" localSheetId="6">#REF!</definedName>
    <definedName name="PY_Preferred_Stock">#REF!</definedName>
    <definedName name="PY_QUICK_ASSETS" localSheetId="6">#REF!</definedName>
    <definedName name="PY_Ret_allow">#REF!</definedName>
    <definedName name="PY_Ret_mnth">#REF!</definedName>
    <definedName name="PY_Ret_pd">#REF!</definedName>
    <definedName name="PY_Retained_Earnings" localSheetId="6">#REF!</definedName>
    <definedName name="PY_Retained_Earnings">#REF!</definedName>
    <definedName name="PY_Returns">#REF!</definedName>
    <definedName name="PY_Selling" localSheetId="6">#REF!</definedName>
    <definedName name="PY_Selling">#REF!</definedName>
    <definedName name="PY_Tangible_Assets" localSheetId="6">#REF!</definedName>
    <definedName name="PY_Tangible_Assets">#REF!</definedName>
    <definedName name="PY_Tangible_Net_Worth" localSheetId="6">#REF!</definedName>
    <definedName name="PY_Taxes" localSheetId="6">#REF!</definedName>
    <definedName name="PY_TOTAL_ASSETS" localSheetId="6">#REF!</definedName>
    <definedName name="PY_TOTAL_CURR_ASSETS" localSheetId="6">#REF!</definedName>
    <definedName name="PY_TOTAL_DEBT" localSheetId="6">#REF!</definedName>
    <definedName name="PY_TOTAL_EQUITY" localSheetId="6">#REF!</definedName>
    <definedName name="PY_Trade_Payables" localSheetId="6">#REF!</definedName>
    <definedName name="PY_Weighted_Average" localSheetId="6">#REF!</definedName>
    <definedName name="PY_Working_Capital" localSheetId="6">#REF!</definedName>
    <definedName name="PY_Year_Income_Statement" localSheetId="6">#REF!</definedName>
    <definedName name="PY2_Accounts_Receivable" localSheetId="6">#REF!</definedName>
    <definedName name="PY2_Administration" localSheetId="6">#REF!</definedName>
    <definedName name="PY2_Cash" localSheetId="6">#REF!</definedName>
    <definedName name="PY2_Cash_Div_Dec" localSheetId="6">#REF!</definedName>
    <definedName name="PY2_CASH_DIVIDENDS_DECLARED__per_common_share" localSheetId="6">#REF!</definedName>
    <definedName name="PY2_Common_Equity" localSheetId="6">#REF!</definedName>
    <definedName name="PY2_Cost_of_Sales" localSheetId="6">#REF!</definedName>
    <definedName name="PY2_Current_Liabilities" localSheetId="6">#REF!</definedName>
    <definedName name="PY2_Depreciation" localSheetId="6">#REF!</definedName>
    <definedName name="PY2_Disc._Ops." localSheetId="6">#REF!</definedName>
    <definedName name="PY2_Earnings_per_share" localSheetId="6">#REF!</definedName>
    <definedName name="PY2_Extraord." localSheetId="6">#REF!</definedName>
    <definedName name="PY2_Gross_Profit" localSheetId="6">#REF!</definedName>
    <definedName name="PY2_INC_AFT_TAX" localSheetId="6">#REF!</definedName>
    <definedName name="PY2_INC_BEF_EXTRAORD" localSheetId="6">#REF!</definedName>
    <definedName name="PY2_Inc_Bef_Tax" localSheetId="6">#REF!</definedName>
    <definedName name="PY2_Intangible_Assets" localSheetId="6">#REF!</definedName>
    <definedName name="PY2_Interest_Expense" localSheetId="6">#REF!</definedName>
    <definedName name="PY2_Inventory" localSheetId="6">#REF!</definedName>
    <definedName name="PY2_LIABIL_EQUITY" localSheetId="6">#REF!</definedName>
    <definedName name="PY2_Long_term_Debt__excl_Dfd_Taxes" localSheetId="6">#REF!</definedName>
    <definedName name="PY2_LT_Debt" localSheetId="6">#REF!</definedName>
    <definedName name="PY2_Market_Value_of_Equity" localSheetId="6">#REF!</definedName>
    <definedName name="PY2_Marketable_Sec" localSheetId="6">#REF!</definedName>
    <definedName name="PY2_NET_INCOME" localSheetId="6">#REF!</definedName>
    <definedName name="PY2_Net_Revenue" localSheetId="6">#REF!</definedName>
    <definedName name="PY2_Operating_Inc" localSheetId="6">#REF!</definedName>
    <definedName name="PY2_Operating_Income" localSheetId="6">#REF!</definedName>
    <definedName name="PY2_Other_Curr_Assets" localSheetId="6">#REF!</definedName>
    <definedName name="PY2_Other_Exp." localSheetId="6">#REF!</definedName>
    <definedName name="PY2_Other_LT_Assets" localSheetId="6">#REF!</definedName>
    <definedName name="PY2_Other_LT_Liabilities" localSheetId="6">#REF!</definedName>
    <definedName name="PY2_Preferred_Stock" localSheetId="6">#REF!</definedName>
    <definedName name="PY2_QUICK_ASSETS" localSheetId="6">#REF!</definedName>
    <definedName name="PY2_Retained_Earnings" localSheetId="6">#REF!</definedName>
    <definedName name="PY2_Selling" localSheetId="6">#REF!</definedName>
    <definedName name="PY2_Tangible_Assets" localSheetId="6">#REF!</definedName>
    <definedName name="PY2_Tangible_Net_Worth" localSheetId="6">#REF!</definedName>
    <definedName name="PY2_Taxes" localSheetId="6">#REF!</definedName>
    <definedName name="PY2_TOTAL_ASSETS" localSheetId="6">#REF!</definedName>
    <definedName name="PY2_TOTAL_CURR_ASSETS" localSheetId="6">#REF!</definedName>
    <definedName name="PY2_TOTAL_DEBT" localSheetId="6">#REF!</definedName>
    <definedName name="PY2_TOTAL_EQUITY" localSheetId="6">#REF!</definedName>
    <definedName name="PY2_Trade_Payables" localSheetId="6">#REF!</definedName>
    <definedName name="PY2_Weighted_Average" localSheetId="6">#REF!</definedName>
    <definedName name="PY2_Working_Capital" localSheetId="6">#REF!</definedName>
    <definedName name="PY2_Year_Income_Statement" localSheetId="6">#REF!</definedName>
    <definedName name="PY3_Accounts_Receivable" localSheetId="6">#REF!</definedName>
    <definedName name="PY3_Administration" localSheetId="6">#REF!</definedName>
    <definedName name="PY3_Cash" localSheetId="6">#REF!</definedName>
    <definedName name="PY3_Common_Equity" localSheetId="6">#REF!</definedName>
    <definedName name="PY3_Cost_of_Sales" localSheetId="6">#REF!</definedName>
    <definedName name="PY3_Current_Liabilities" localSheetId="6">#REF!</definedName>
    <definedName name="PY3_Depreciation" localSheetId="6">#REF!</definedName>
    <definedName name="PY3_Disc._Ops." localSheetId="6">#REF!</definedName>
    <definedName name="PY3_Extraord." localSheetId="6">#REF!</definedName>
    <definedName name="PY3_Gross_Profit" localSheetId="6">#REF!</definedName>
    <definedName name="PY3_INC_AFT_TAX" localSheetId="6">#REF!</definedName>
    <definedName name="PY3_INC_BEF_EXTRAORD" localSheetId="6">#REF!</definedName>
    <definedName name="PY3_Inc_Bef_Tax" localSheetId="6">#REF!</definedName>
    <definedName name="PY3_Intangible_Assets" localSheetId="6">#REF!</definedName>
    <definedName name="PY3_Intangible_Assets">#REF!</definedName>
    <definedName name="PY3_Interest_Expense" localSheetId="6">#REF!</definedName>
    <definedName name="PY3_Inventory" localSheetId="6">#REF!</definedName>
    <definedName name="PY3_LIABIL_EQUITY" localSheetId="6">#REF!</definedName>
    <definedName name="PY3_Long_term_Debt__excl_Dfd_Taxes" localSheetId="6">#REF!</definedName>
    <definedName name="PY3_Marketable_Sec" localSheetId="6">#REF!</definedName>
    <definedName name="PY3_Marketable_Sec">#REF!</definedName>
    <definedName name="PY3_NET_INCOME" localSheetId="6">#REF!</definedName>
    <definedName name="PY3_Net_Revenue" localSheetId="6">#REF!</definedName>
    <definedName name="PY3_Operating_Inc" localSheetId="6">#REF!</definedName>
    <definedName name="PY3_Other_Curr_Assets" localSheetId="6">#REF!</definedName>
    <definedName name="PY3_Other_Curr_Assets">#REF!</definedName>
    <definedName name="PY3_Other_Exp." localSheetId="6">#REF!</definedName>
    <definedName name="PY3_Other_LT_Assets" localSheetId="6">#REF!</definedName>
    <definedName name="PY3_Other_LT_Assets">#REF!</definedName>
    <definedName name="PY3_Other_LT_Liabilities" localSheetId="6">#REF!</definedName>
    <definedName name="PY3_Other_LT_Liabilities">#REF!</definedName>
    <definedName name="PY3_Preferred_Stock" localSheetId="6">#REF!</definedName>
    <definedName name="PY3_Preferred_Stock">#REF!</definedName>
    <definedName name="PY3_QUICK_ASSETS" localSheetId="6">#REF!</definedName>
    <definedName name="PY3_Retained_Earnings" localSheetId="6">#REF!</definedName>
    <definedName name="PY3_Retained_Earnings">#REF!</definedName>
    <definedName name="PY3_Selling" localSheetId="6">#REF!</definedName>
    <definedName name="PY3_Tangible_Assets" localSheetId="6">#REF!</definedName>
    <definedName name="PY3_Tangible_Assets">#REF!</definedName>
    <definedName name="PY3_Taxes" localSheetId="6">#REF!</definedName>
    <definedName name="PY3_TOTAL_ASSETS" localSheetId="6">#REF!</definedName>
    <definedName name="PY3_TOTAL_CURR_ASSETS" localSheetId="6">#REF!</definedName>
    <definedName name="PY3_TOTAL_DEBT" localSheetId="6">#REF!</definedName>
    <definedName name="PY3_TOTAL_EQUITY" localSheetId="6">#REF!</definedName>
    <definedName name="PY3_Trade_Payables" localSheetId="6">#REF!</definedName>
    <definedName name="PY3_Year_Income_Statement" localSheetId="6">#REF!</definedName>
    <definedName name="PY4_Accounts_Receivable" localSheetId="6">#REF!</definedName>
    <definedName name="PY4_Administration" localSheetId="6">#REF!</definedName>
    <definedName name="PY4_Cash" localSheetId="6">#REF!</definedName>
    <definedName name="PY4_Common_Equity" localSheetId="6">#REF!</definedName>
    <definedName name="PY4_Cost_of_Sales" localSheetId="6">#REF!</definedName>
    <definedName name="PY4_Current_Liabilities" localSheetId="6">#REF!</definedName>
    <definedName name="PY4_Depreciation" localSheetId="6">#REF!</definedName>
    <definedName name="PY4_Disc._Ops." localSheetId="6">#REF!</definedName>
    <definedName name="PY4_Extraord." localSheetId="6">#REF!</definedName>
    <definedName name="PY4_Gross_Profit" localSheetId="6">#REF!</definedName>
    <definedName name="PY4_INC_AFT_TAX" localSheetId="6">#REF!</definedName>
    <definedName name="PY4_INC_BEF_EXTRAORD" localSheetId="6">#REF!</definedName>
    <definedName name="PY4_Inc_Bef_Tax" localSheetId="6">#REF!</definedName>
    <definedName name="PY4_Intangible_Assets" localSheetId="6">#REF!</definedName>
    <definedName name="PY4_Intangible_Assets">#REF!</definedName>
    <definedName name="PY4_Interest_Expense" localSheetId="6">#REF!</definedName>
    <definedName name="PY4_Inventory" localSheetId="6">#REF!</definedName>
    <definedName name="PY4_LIABIL_EQUITY" localSheetId="6">#REF!</definedName>
    <definedName name="PY4_Long_term_Debt__excl_Dfd_Taxes" localSheetId="6">#REF!</definedName>
    <definedName name="PY4_Marketable_Sec" localSheetId="6">#REF!</definedName>
    <definedName name="PY4_Marketable_Sec">#REF!</definedName>
    <definedName name="PY4_NET_INCOME" localSheetId="6">#REF!</definedName>
    <definedName name="PY4_Net_Revenue" localSheetId="6">#REF!</definedName>
    <definedName name="PY4_Operating_Inc" localSheetId="6">#REF!</definedName>
    <definedName name="PY4_Other_Cur_Assets" localSheetId="6">#REF!</definedName>
    <definedName name="PY4_Other_Cur_Assets">#REF!</definedName>
    <definedName name="PY4_Other_Exp." localSheetId="6">#REF!</definedName>
    <definedName name="PY4_Other_LT_Assets" localSheetId="6">#REF!</definedName>
    <definedName name="PY4_Other_LT_Assets">#REF!</definedName>
    <definedName name="PY4_Other_LT_Liabilities" localSheetId="6">#REF!</definedName>
    <definedName name="PY4_Other_LT_Liabilities">#REF!</definedName>
    <definedName name="PY4_Preferred_Stock" localSheetId="6">#REF!</definedName>
    <definedName name="PY4_Preferred_Stock">#REF!</definedName>
    <definedName name="PY4_QUICK_ASSETS" localSheetId="6">#REF!</definedName>
    <definedName name="PY4_Retained_Earnings" localSheetId="6">#REF!</definedName>
    <definedName name="PY4_Retained_Earnings">#REF!</definedName>
    <definedName name="PY4_Selling" localSheetId="6">#REF!</definedName>
    <definedName name="PY4_Tangible_Assets" localSheetId="6">#REF!</definedName>
    <definedName name="PY4_Tangible_Assets">#REF!</definedName>
    <definedName name="PY4_Taxes" localSheetId="6">#REF!</definedName>
    <definedName name="PY4_TOTAL_ASSETS" localSheetId="6">#REF!</definedName>
    <definedName name="PY4_TOTAL_CURR_ASSETS" localSheetId="6">#REF!</definedName>
    <definedName name="PY4_TOTAL_DEBT" localSheetId="6">#REF!</definedName>
    <definedName name="PY4_TOTAL_EQUITY" localSheetId="6">#REF!</definedName>
    <definedName name="PY4_Trade_Payables" localSheetId="6">#REF!</definedName>
    <definedName name="PY4_Year_Income_Statement" localSheetId="6">#REF!</definedName>
    <definedName name="PY5_Accounts_Receivable" localSheetId="6">#REF!</definedName>
    <definedName name="PY5_Accounts_Receivable">#REF!</definedName>
    <definedName name="PY5_Administration" localSheetId="6">#REF!</definedName>
    <definedName name="PY5_Cash" localSheetId="6">#REF!</definedName>
    <definedName name="PY5_Common_Equity" localSheetId="6">#REF!</definedName>
    <definedName name="PY5_Cost_of_Sales" localSheetId="6">#REF!</definedName>
    <definedName name="PY5_Current_Liabilities" localSheetId="6">#REF!</definedName>
    <definedName name="PY5_Depreciation" localSheetId="6">#REF!</definedName>
    <definedName name="PY5_Disc._Ops." localSheetId="6">#REF!</definedName>
    <definedName name="PY5_Extraord." localSheetId="6">#REF!</definedName>
    <definedName name="PY5_Gross_Profit" localSheetId="6">#REF!</definedName>
    <definedName name="PY5_INC_AFT_TAX" localSheetId="6">#REF!</definedName>
    <definedName name="PY5_INC_BEF_EXTRAORD" localSheetId="6">#REF!</definedName>
    <definedName name="PY5_Inc_Bef_Tax" localSheetId="6">#REF!</definedName>
    <definedName name="PY5_Intangible_Assets" localSheetId="6">#REF!</definedName>
    <definedName name="PY5_Intangible_Assets">#REF!</definedName>
    <definedName name="PY5_Interest_Expense" localSheetId="6">#REF!</definedName>
    <definedName name="PY5_Inventory" localSheetId="6">#REF!</definedName>
    <definedName name="PY5_Inventory">#REF!</definedName>
    <definedName name="PY5_LIABIL_EQUITY" localSheetId="6">#REF!</definedName>
    <definedName name="PY5_Long_term_Debt__excl_Dfd_Taxes" localSheetId="6">#REF!</definedName>
    <definedName name="PY5_Marketable_Sec" localSheetId="6">#REF!</definedName>
    <definedName name="PY5_Marketable_Sec">#REF!</definedName>
    <definedName name="PY5_NET_INCOME" localSheetId="6">#REF!</definedName>
    <definedName name="PY5_Net_Revenue" localSheetId="6">#REF!</definedName>
    <definedName name="PY5_Operating_Inc" localSheetId="6">#REF!</definedName>
    <definedName name="PY5_Other_Curr_Assets" localSheetId="6">#REF!</definedName>
    <definedName name="PY5_Other_Curr_Assets">#REF!</definedName>
    <definedName name="PY5_Other_Exp." localSheetId="6">#REF!</definedName>
    <definedName name="PY5_Other_LT_Assets" localSheetId="6">#REF!</definedName>
    <definedName name="PY5_Other_LT_Assets">#REF!</definedName>
    <definedName name="PY5_Other_LT_Liabilities" localSheetId="6">#REF!</definedName>
    <definedName name="PY5_Other_LT_Liabilities">#REF!</definedName>
    <definedName name="PY5_Preferred_Stock" localSheetId="6">#REF!</definedName>
    <definedName name="PY5_Preferred_Stock">#REF!</definedName>
    <definedName name="PY5_QUICK_ASSETS" localSheetId="6">#REF!</definedName>
    <definedName name="PY5_Retained_Earnings" localSheetId="6">#REF!</definedName>
    <definedName name="PY5_Retained_Earnings">#REF!</definedName>
    <definedName name="PY5_Selling" localSheetId="6">#REF!</definedName>
    <definedName name="PY5_Tangible_Assets" localSheetId="6">#REF!</definedName>
    <definedName name="PY5_Tangible_Assets">#REF!</definedName>
    <definedName name="PY5_Taxes" localSheetId="6">#REF!</definedName>
    <definedName name="PY5_TOTAL_ASSETS" localSheetId="6">#REF!</definedName>
    <definedName name="PY5_TOTAL_CURR_ASSETS" localSheetId="6">#REF!</definedName>
    <definedName name="PY5_TOTAL_DEBT" localSheetId="6">#REF!</definedName>
    <definedName name="PY5_TOTAL_EQUITY" localSheetId="6">#REF!</definedName>
    <definedName name="PY5_Trade_Payables" localSheetId="6">#REF!</definedName>
    <definedName name="PY5_Year_Income_Statement" localSheetId="6">#REF!</definedName>
    <definedName name="QGPL_CLTESLB">#REF!</definedName>
    <definedName name="quarter" localSheetId="6">#REF!</definedName>
    <definedName name="quarter">#REF!</definedName>
    <definedName name="R_Factor" localSheetId="6">#REF!</definedName>
    <definedName name="R_Factor">#REF!</definedName>
    <definedName name="R_Factor_AR_Balance">#REF!</definedName>
    <definedName name="R_Factor_SRD">#REF!</definedName>
    <definedName name="Ret_Allowance">#REF!</definedName>
    <definedName name="roie">#REF!</definedName>
    <definedName name="rt">#REF!</definedName>
    <definedName name="rte">#REF!</definedName>
    <definedName name="S_AcctDes">#REF!</definedName>
    <definedName name="S_Adjust">#REF!</definedName>
    <definedName name="S_AJE_Tot">#REF!</definedName>
    <definedName name="S_CompNum">#REF!</definedName>
    <definedName name="S_CY_Beg">#REF!</definedName>
    <definedName name="S_CY_End">#REF!</definedName>
    <definedName name="S_Diff_Amt">#REF!</definedName>
    <definedName name="S_Diff_Pct">#REF!</definedName>
    <definedName name="S_GrpNum">#REF!</definedName>
    <definedName name="S_Headings">#REF!</definedName>
    <definedName name="S_KeyValue">#REF!</definedName>
    <definedName name="S_PY_End">#REF!</definedName>
    <definedName name="S_RJE_Tot">#REF!</definedName>
    <definedName name="S_RowNum">#REF!</definedName>
    <definedName name="Sales">#REF!</definedName>
    <definedName name="salesld">#REF!</definedName>
    <definedName name="SalesPCS">#REF!</definedName>
    <definedName name="SAPBEXrevision" localSheetId="6" hidden="1">1</definedName>
    <definedName name="SAPBEXrevision" hidden="1">3</definedName>
    <definedName name="SAPBEXsysID" hidden="1">"PLW"</definedName>
    <definedName name="SAPBEXwbID" localSheetId="6" hidden="1">"0B3C5WPQ1PKHTD1CRY997L2MI"</definedName>
    <definedName name="SAPBEXwbID" hidden="1">"14RHU0IXG8KL7C7PJMON454VM"</definedName>
    <definedName name="sdfnlsd" hidden="1">#REF!</definedName>
    <definedName name="sectores">#REF!</definedName>
    <definedName name="sedal" localSheetId="6">#REF!</definedName>
    <definedName name="sedal">#REF!</definedName>
    <definedName name="Selection_Remainder" localSheetId="6">#REF!</definedName>
    <definedName name="Selection_Remainder">#REF!</definedName>
    <definedName name="sku" localSheetId="6">#REF!</definedName>
    <definedName name="sku">#REF!</definedName>
    <definedName name="skus" localSheetId="6">#REF!</definedName>
    <definedName name="skus">#REF!</definedName>
    <definedName name="Starting_Point" localSheetId="6">#REF!</definedName>
    <definedName name="Starting_Point">#REF!</definedName>
    <definedName name="STKDIARIO" localSheetId="6">#REF!</definedName>
    <definedName name="STKDIARIO">#REF!</definedName>
    <definedName name="STKDIARIOPX01" localSheetId="6">#REF!</definedName>
    <definedName name="STKDIARIOPX01">#REF!</definedName>
    <definedName name="STKDIARIOPX04" localSheetId="6">#REF!</definedName>
    <definedName name="STKDIARIOPX04">#REF!</definedName>
    <definedName name="Suma_de_ABR_U_3">#REF!</definedName>
    <definedName name="SUMMARY" localSheetId="6">#REF!</definedName>
    <definedName name="SUMMARY">#REF!</definedName>
    <definedName name="super" localSheetId="6">#REF!</definedName>
    <definedName name="super">#REF!</definedName>
    <definedName name="tablasun" localSheetId="6">#REF!</definedName>
    <definedName name="tablasun">#REF!</definedName>
    <definedName name="TbPy530159">#REF!</definedName>
    <definedName name="Tech">#REF!</definedName>
    <definedName name="techld">#REF!</definedName>
    <definedName name="TechPCS">#REF!</definedName>
    <definedName name="Test_de_Gastos_Mayores">#REF!</definedName>
    <definedName name="TEST0" localSheetId="6">#REF!</definedName>
    <definedName name="TEST0">#REF!</definedName>
    <definedName name="TEST1" localSheetId="6">#REF!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6">#REF!</definedName>
    <definedName name="TEST7">#REF!</definedName>
    <definedName name="TEST8">#REF!</definedName>
    <definedName name="TEST9">#REF!</definedName>
    <definedName name="TESTKEYS" localSheetId="6">#REF!</definedName>
    <definedName name="TESTKEYS">#REF!</definedName>
    <definedName name="TextRefCopy1">#REF!</definedName>
    <definedName name="TextRefCopy10" localSheetId="6">#REF!</definedName>
    <definedName name="TextRefCopy10">#REF!</definedName>
    <definedName name="TextRefCopy100" localSheetId="6">#REF!</definedName>
    <definedName name="TextRefCopy100">#REF!</definedName>
    <definedName name="TextRefCopy102" localSheetId="6">#REF!</definedName>
    <definedName name="TextRefCopy102">#REF!</definedName>
    <definedName name="TextRefCopy103" localSheetId="6">#REF!</definedName>
    <definedName name="TextRefCopy103">#REF!</definedName>
    <definedName name="TextRefCopy104" localSheetId="6">#REF!</definedName>
    <definedName name="TextRefCopy104">#REF!</definedName>
    <definedName name="TextRefCopy105" localSheetId="6">#REF!</definedName>
    <definedName name="TextRefCopy105">#REF!</definedName>
    <definedName name="TextRefCopy107" localSheetId="6">#REF!</definedName>
    <definedName name="TextRefCopy107">#REF!</definedName>
    <definedName name="TextRefCopy108" localSheetId="6">#REF!</definedName>
    <definedName name="TextRefCopy108">#REF!</definedName>
    <definedName name="TextRefCopy109" localSheetId="6">#REF!</definedName>
    <definedName name="TextRefCopy109">#REF!</definedName>
    <definedName name="TextRefCopy11" localSheetId="6">#REF!</definedName>
    <definedName name="TextRefCopy111">#REF!</definedName>
    <definedName name="TextRefCopy112" localSheetId="6">#REF!</definedName>
    <definedName name="TextRefCopy112">#REF!</definedName>
    <definedName name="TextRefCopy113" localSheetId="6">#REF!</definedName>
    <definedName name="TextRefCopy113">#REF!</definedName>
    <definedName name="TextRefCopy114">#REF!</definedName>
    <definedName name="TextRefCopy116" localSheetId="6">#REF!</definedName>
    <definedName name="TextRefCopy116">#REF!</definedName>
    <definedName name="TextRefCopy118" localSheetId="6">#REF!</definedName>
    <definedName name="TextRefCopy118">#REF!</definedName>
    <definedName name="TextRefCopy119" localSheetId="6">#REF!</definedName>
    <definedName name="TextRefCopy119">#REF!</definedName>
    <definedName name="TextRefCopy12" localSheetId="6">#REF!</definedName>
    <definedName name="TextRefCopy120" localSheetId="6">#REF!</definedName>
    <definedName name="TextRefCopy120">#REF!</definedName>
    <definedName name="TextRefCopy121" localSheetId="6">#REF!</definedName>
    <definedName name="TextRefCopy121">#REF!</definedName>
    <definedName name="TextRefCopy122">#REF!</definedName>
    <definedName name="TextRefCopy123">#REF!</definedName>
    <definedName name="TextRefCopy127" localSheetId="6">#REF!</definedName>
    <definedName name="TextRefCopy127">#REF!</definedName>
    <definedName name="TextRefCopy13" localSheetId="6">#REF!</definedName>
    <definedName name="TextRefCopy14" localSheetId="6">#REF!</definedName>
    <definedName name="TextRefCopy15" localSheetId="6">#REF!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29">#REF!</definedName>
    <definedName name="TextRefCopy3" localSheetId="6">#REF!</definedName>
    <definedName name="TextRefCopy3">#REF!</definedName>
    <definedName name="TextRefCopy30">#REF!</definedName>
    <definedName name="TextRefCopy31">#REF!</definedName>
    <definedName name="TextRefCopy32">#REF!</definedName>
    <definedName name="TextRefCopy35">#REF!</definedName>
    <definedName name="TextRefCopy37">#REF!</definedName>
    <definedName name="TextRefCopy38">#REF!</definedName>
    <definedName name="TextRefCopy39">#REF!</definedName>
    <definedName name="TextRefCopy4" localSheetId="6">#REF!</definedName>
    <definedName name="TextRefCopy4">#REF!</definedName>
    <definedName name="TextRefCopy41">#REF!</definedName>
    <definedName name="TextRefCopy42" localSheetId="6">#REF!</definedName>
    <definedName name="TextRefCopy42">#REF!</definedName>
    <definedName name="TextRefCopy43" localSheetId="6">#REF!</definedName>
    <definedName name="TextRefCopy44" localSheetId="6">#REF!</definedName>
    <definedName name="TextRefCopy44">#REF!</definedName>
    <definedName name="TextRefCopy46">#REF!</definedName>
    <definedName name="TextRefCopy53" localSheetId="6">#REF!</definedName>
    <definedName name="TextRefCopy53">#REF!</definedName>
    <definedName name="TextRefCopy54" localSheetId="6">#REF!</definedName>
    <definedName name="TextRefCopy54">#REF!</definedName>
    <definedName name="TextRefCopy55" localSheetId="6">#REF!</definedName>
    <definedName name="TextRefCopy55">#REF!</definedName>
    <definedName name="TextRefCopy56" localSheetId="6">#REF!</definedName>
    <definedName name="TextRefCopy56">#REF!</definedName>
    <definedName name="TextRefCopy6">#REF!</definedName>
    <definedName name="TextRefCopy63" localSheetId="6">#REF!</definedName>
    <definedName name="TextRefCopy63">#REF!</definedName>
    <definedName name="TextRefCopy65" localSheetId="6">#REF!</definedName>
    <definedName name="TextRefCopy65">#REF!</definedName>
    <definedName name="TextRefCopy66" localSheetId="6">#REF!</definedName>
    <definedName name="TextRefCopy66">#REF!</definedName>
    <definedName name="TextRefCopy67" localSheetId="6">#REF!</definedName>
    <definedName name="TextRefCopy67">#REF!</definedName>
    <definedName name="TextRefCopy68" localSheetId="6">#REF!</definedName>
    <definedName name="TextRefCopy68">#REF!</definedName>
    <definedName name="TextRefCopy7" localSheetId="6">#REF!</definedName>
    <definedName name="TextRefCopy7">#REF!</definedName>
    <definedName name="TextRefCopy70" localSheetId="6">#REF!</definedName>
    <definedName name="TextRefCopy70">#REF!</definedName>
    <definedName name="TextRefCopy71" localSheetId="6">#REF!</definedName>
    <definedName name="TextRefCopy71">#REF!</definedName>
    <definedName name="TextRefCopy73" localSheetId="6">#REF!</definedName>
    <definedName name="TextRefCopy73">#REF!</definedName>
    <definedName name="TextRefCopy75" localSheetId="6">#REF!</definedName>
    <definedName name="TextRefCopy75">#REF!</definedName>
    <definedName name="TextRefCopy77" localSheetId="6">#REF!</definedName>
    <definedName name="TextRefCopy77">#REF!</definedName>
    <definedName name="TextRefCopy79" localSheetId="6">#REF!</definedName>
    <definedName name="TextRefCopy79">#REF!</definedName>
    <definedName name="TextRefCopy8" localSheetId="6">#REF!</definedName>
    <definedName name="TextRefCopy8">#REF!</definedName>
    <definedName name="TextRefCopy80" localSheetId="6">#REF!</definedName>
    <definedName name="TextRefCopy80">#REF!</definedName>
    <definedName name="TextRefCopy82" localSheetId="6">#REF!</definedName>
    <definedName name="TextRefCopy82">#REF!</definedName>
    <definedName name="TextRefCopy85" localSheetId="6">#REF!</definedName>
    <definedName name="TextRefCopy86" localSheetId="6">#REF!</definedName>
    <definedName name="TextRefCopy88" localSheetId="6">#REF!</definedName>
    <definedName name="TextRefCopy89" localSheetId="6">#REF!</definedName>
    <definedName name="TextRefCopy90" localSheetId="6">#REF!</definedName>
    <definedName name="TextRefCopy91" localSheetId="6">#REF!</definedName>
    <definedName name="TextRefCopy92" localSheetId="6">#REF!</definedName>
    <definedName name="TextRefCopy93" localSheetId="6">#REF!</definedName>
    <definedName name="TextRefCopy97" localSheetId="6">#REF!</definedName>
    <definedName name="TextRefCopy97">#REF!</definedName>
    <definedName name="TextRefCopy98">#REF!</definedName>
    <definedName name="TextRefCopyRangeCount" localSheetId="6" hidden="1">12</definedName>
    <definedName name="TextRefCopyRangeCount" hidden="1">1</definedName>
    <definedName name="Top_Stratum_Number" localSheetId="6">#REF!</definedName>
    <definedName name="Top_Stratum_Number">#REF!</definedName>
    <definedName name="Top_Stratum_Value" localSheetId="6">#REF!</definedName>
    <definedName name="Top_Stratum_Value">#REF!</definedName>
    <definedName name="Total_Amount">#REF!</definedName>
    <definedName name="Total_Number_Selections" localSheetId="6">#REF!</definedName>
    <definedName name="Total_Number_Selections">#REF!</definedName>
    <definedName name="tp" localSheetId="6">#REF!</definedName>
    <definedName name="tp">#REF!</definedName>
    <definedName name="Unidades" localSheetId="6">#REF!</definedName>
    <definedName name="Unidades">#REF!</definedName>
    <definedName name="URUGUAY" localSheetId="6">#REF!</definedName>
    <definedName name="URUGUAY">#REF!</definedName>
    <definedName name="vencidos">#REF!</definedName>
    <definedName name="vigencia" localSheetId="6">#REF!</definedName>
    <definedName name="vigencia">#REF!</definedName>
    <definedName name="vpphold">#REF!</definedName>
    <definedName name="VTADIAR" localSheetId="6">#REF!</definedName>
    <definedName name="VTADIAR">#REF!</definedName>
    <definedName name="VTO">#REF!</definedName>
    <definedName name="vtoañoc">#REF!</definedName>
    <definedName name="vtoañon">#REF!</definedName>
    <definedName name="vtoaños">#REF!</definedName>
    <definedName name="VTOSN">#REF!</definedName>
    <definedName name="WDSD" hidden="1">#REF!</definedName>
    <definedName name="wrn.Aging._.and._.Trend._.Analysis." localSheetId="3"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3" hidden="1">{#N/A,#N/A,FALSE,"VOL"}</definedName>
    <definedName name="wrn.Volumen." localSheetId="2" hidden="1">{#N/A,#N/A,FALSE,"VOL"}</definedName>
    <definedName name="wrn.Volumen." localSheetId="4" hidden="1">{#N/A,#N/A,FALSE,"VOL"}</definedName>
    <definedName name="wrn.Volumen." localSheetId="5" hidden="1">{#N/A,#N/A,FALSE,"VOL"}</definedName>
    <definedName name="wrn.Volumen." localSheetId="1" hidden="1">{#N/A,#N/A,FALSE,"VOL"}</definedName>
    <definedName name="wrn.Volumen." localSheetId="9" hidden="1">{#N/A,#N/A,FALSE,"VOL"}</definedName>
    <definedName name="wrn.Volumen." localSheetId="8" hidden="1">{#N/A,#N/A,FALSE,"VOL"}</definedName>
    <definedName name="wrn.Volumen." localSheetId="6" hidden="1">{#N/A,#N/A,FALSE,"VOL"}</definedName>
    <definedName name="wrn.Volumen." hidden="1">{#N/A,#N/A,FALSE,"VOL"}</definedName>
    <definedName name="xdc">#REF!</definedName>
    <definedName name="XREF_COLUMN_1" hidden="1">#REF!</definedName>
    <definedName name="XREF_COLUMN_10" hidden="1">#REF!</definedName>
    <definedName name="XREF_COLUMN_11" localSheetId="6" hidden="1">VPN!#REF!</definedName>
    <definedName name="XREF_COLUMN_12" localSheetId="1" hidden="1">#REF!</definedName>
    <definedName name="XREF_COLUMN_12" localSheetId="6" hidden="1">VPN!#REF!</definedName>
    <definedName name="XREF_COLUMN_12" hidden="1">#REF!</definedName>
    <definedName name="XREF_COLUMN_13" localSheetId="1" hidden="1">#REF!</definedName>
    <definedName name="XREF_COLUMN_13" localSheetId="6" hidden="1">VPN!#REF!</definedName>
    <definedName name="XREF_COLUMN_13" hidden="1">#REF!</definedName>
    <definedName name="XREF_COLUMN_14" localSheetId="1" hidden="1">#REF!</definedName>
    <definedName name="XREF_COLUMN_14" localSheetId="6" hidden="1">VPN!$Q:$Q</definedName>
    <definedName name="XREF_COLUMN_14" hidden="1">#REF!</definedName>
    <definedName name="XREF_COLUMN_15" localSheetId="1" hidden="1">#REF!</definedName>
    <definedName name="XREF_COLUMN_15" localSheetId="6" hidden="1">#REF!</definedName>
    <definedName name="XREF_COLUMN_15" hidden="1">#REF!</definedName>
    <definedName name="XREF_COLUMN_17" localSheetId="6" hidden="1">#REF!</definedName>
    <definedName name="XREF_COLUMN_17" hidden="1">#REF!</definedName>
    <definedName name="XREF_COLUMN_2" hidden="1">#REF!</definedName>
    <definedName name="XREF_COLUMN_24" hidden="1">#REF!</definedName>
    <definedName name="XREF_COLUMN_4" localSheetId="6" hidden="1">#REF!</definedName>
    <definedName name="XREF_COLUMN_5" localSheetId="6" hidden="1">VPN!$D:$D</definedName>
    <definedName name="XREF_COLUMN_7" localSheetId="1" hidden="1">#REF!</definedName>
    <definedName name="XREF_COLUMN_7" hidden="1">#REF!</definedName>
    <definedName name="XREF_COLUMN_9" localSheetId="1" hidden="1">#REF!</definedName>
    <definedName name="XREF_COLUMN_9" hidden="1">#REF!</definedName>
    <definedName name="XRefActiveRow" localSheetId="6" hidden="1">#REF!</definedName>
    <definedName name="XRefActiveRow" hidden="1">#REF!</definedName>
    <definedName name="XRefColumnsCount" localSheetId="6" hidden="1">14</definedName>
    <definedName name="XRefColumnsCount" hidden="1">2</definedName>
    <definedName name="XRefCopy1" localSheetId="6" hidden="1">#REF!</definedName>
    <definedName name="XRefCopy1" hidden="1">#REF!</definedName>
    <definedName name="XRefCopy10" localSheetId="6" hidden="1">#REF!</definedName>
    <definedName name="XRefCopy100" localSheetId="6" hidden="1">#REF!</definedName>
    <definedName name="XRefCopy100" hidden="1">#REF!</definedName>
    <definedName name="XRefCopy100Row" localSheetId="6" hidden="1">#REF!</definedName>
    <definedName name="XRefCopy100Row" hidden="1">#REF!</definedName>
    <definedName name="XRefCopy101" localSheetId="6" hidden="1">#REF!</definedName>
    <definedName name="XRefCopy101" hidden="1">#REF!</definedName>
    <definedName name="XRefCopy101Row" localSheetId="6" hidden="1">#REF!</definedName>
    <definedName name="XRefCopy101Row" hidden="1">#REF!</definedName>
    <definedName name="XRefCopy102" localSheetId="6" hidden="1">#REF!</definedName>
    <definedName name="XRefCopy102" hidden="1">#REF!</definedName>
    <definedName name="XRefCopy102Row" localSheetId="6" hidden="1">#REF!</definedName>
    <definedName name="XRefCopy102Row" hidden="1">#REF!</definedName>
    <definedName name="XRefCopy103" localSheetId="6" hidden="1">#REF!</definedName>
    <definedName name="XRefCopy103" hidden="1">#REF!</definedName>
    <definedName name="XRefCopy103Row" localSheetId="6" hidden="1">#REF!</definedName>
    <definedName name="XRefCopy103Row" hidden="1">#REF!</definedName>
    <definedName name="XRefCopy104" localSheetId="6" hidden="1">#REF!</definedName>
    <definedName name="XRefCopy104" hidden="1">#REF!</definedName>
    <definedName name="XRefCopy104Row" localSheetId="6" hidden="1">#REF!</definedName>
    <definedName name="XRefCopy104Row" hidden="1">#REF!</definedName>
    <definedName name="XRefCopy105" hidden="1">#REF!</definedName>
    <definedName name="XRefCopy105Row" localSheetId="6" hidden="1">#REF!</definedName>
    <definedName name="XRefCopy105Row" hidden="1">#REF!</definedName>
    <definedName name="XRefCopy106" hidden="1">#REF!</definedName>
    <definedName name="XRefCopy106Row" localSheetId="6" hidden="1">#REF!</definedName>
    <definedName name="XRefCopy106Row" hidden="1">#REF!</definedName>
    <definedName name="XRefCopy107" hidden="1">#REF!</definedName>
    <definedName name="XRefCopy107Row" localSheetId="6" hidden="1">#REF!</definedName>
    <definedName name="XRefCopy107Row" hidden="1">#REF!</definedName>
    <definedName name="XRefCopy108" hidden="1">#REF!</definedName>
    <definedName name="XRefCopy108Row" localSheetId="6" hidden="1">#REF!</definedName>
    <definedName name="XRefCopy108Row" hidden="1">#REF!</definedName>
    <definedName name="XRefCopy109" hidden="1">#REF!</definedName>
    <definedName name="XRefCopy109Row" localSheetId="6" hidden="1">#REF!</definedName>
    <definedName name="XRefCopy109Row" hidden="1">#REF!</definedName>
    <definedName name="XRefCopy10Row" localSheetId="6" hidden="1">#REF!</definedName>
    <definedName name="XRefCopy10Row" hidden="1">#REF!</definedName>
    <definedName name="XRefCopy11" localSheetId="6" hidden="1">#REF!</definedName>
    <definedName name="XRefCopy110Row" localSheetId="6" hidden="1">#REF!</definedName>
    <definedName name="XRefCopy110Row" hidden="1">#REF!</definedName>
    <definedName name="XRefCopy111Row" localSheetId="6" hidden="1">#REF!</definedName>
    <definedName name="XRefCopy111Row" hidden="1">#REF!</definedName>
    <definedName name="XRefCopy112" hidden="1">#REF!</definedName>
    <definedName name="XRefCopy112Row" localSheetId="6" hidden="1">#REF!</definedName>
    <definedName name="XRefCopy112Row" hidden="1">#REF!</definedName>
    <definedName name="XRefCopy113" hidden="1">#REF!</definedName>
    <definedName name="XRefCopy113Row" localSheetId="6" hidden="1">#REF!</definedName>
    <definedName name="XRefCopy113Row" hidden="1">#REF!</definedName>
    <definedName name="XRefCopy114" hidden="1">#REF!</definedName>
    <definedName name="XRefCopy114Row" localSheetId="6" hidden="1">#REF!</definedName>
    <definedName name="XRefCopy114Row" hidden="1">#REF!</definedName>
    <definedName name="XRefCopy115" hidden="1">#REF!</definedName>
    <definedName name="XRefCopy115Row" localSheetId="6" hidden="1">#REF!</definedName>
    <definedName name="XRefCopy115Row" hidden="1">#REF!</definedName>
    <definedName name="XRefCopy116" hidden="1">#REF!</definedName>
    <definedName name="XRefCopy116Row" localSheetId="6" hidden="1">#REF!</definedName>
    <definedName name="XRefCopy116Row" hidden="1">#REF!</definedName>
    <definedName name="XRefCopy117" hidden="1">#REF!</definedName>
    <definedName name="XRefCopy117Row" localSheetId="6" hidden="1">#REF!</definedName>
    <definedName name="XRefCopy117Row" hidden="1">#REF!</definedName>
    <definedName name="XRefCopy118" localSheetId="6" hidden="1">#REF!</definedName>
    <definedName name="XRefCopy118" hidden="1">#REF!</definedName>
    <definedName name="XRefCopy118Row" localSheetId="6" hidden="1">#REF!</definedName>
    <definedName name="XRefCopy118Row" hidden="1">#REF!</definedName>
    <definedName name="XRefCopy119" localSheetId="6" hidden="1">#REF!</definedName>
    <definedName name="XRefCopy119" hidden="1">#REF!</definedName>
    <definedName name="XRefCopy119Row" localSheetId="6" hidden="1">#REF!</definedName>
    <definedName name="XRefCopy119Row" hidden="1">#REF!</definedName>
    <definedName name="XRefCopy11Row" localSheetId="6" hidden="1">#REF!</definedName>
    <definedName name="XRefCopy11Row" hidden="1">#REF!</definedName>
    <definedName name="XRefCopy12" hidden="1">#REF!</definedName>
    <definedName name="XRefCopy120" localSheetId="6" hidden="1">#REF!</definedName>
    <definedName name="XRefCopy120" hidden="1">#REF!</definedName>
    <definedName name="XRefCopy120Row" localSheetId="6" hidden="1">#REF!</definedName>
    <definedName name="XRefCopy120Row" hidden="1">#REF!</definedName>
    <definedName name="XRefCopy121" localSheetId="6" hidden="1">#REF!</definedName>
    <definedName name="XRefCopy121" hidden="1">#REF!</definedName>
    <definedName name="XRefCopy121Row" localSheetId="6" hidden="1">#REF!</definedName>
    <definedName name="XRefCopy121Row" hidden="1">#REF!</definedName>
    <definedName name="XRefCopy122" localSheetId="6" hidden="1">#REF!</definedName>
    <definedName name="XRefCopy122" hidden="1">#REF!</definedName>
    <definedName name="XRefCopy122Row" localSheetId="6" hidden="1">#REF!</definedName>
    <definedName name="XRefCopy122Row" hidden="1">#REF!</definedName>
    <definedName name="XRefCopy123" hidden="1">#REF!</definedName>
    <definedName name="XRefCopy123Row" localSheetId="6" hidden="1">#REF!</definedName>
    <definedName name="XRefCopy123Row" hidden="1">#REF!</definedName>
    <definedName name="XRefCopy124" hidden="1">#REF!</definedName>
    <definedName name="XRefCopy124Row" localSheetId="6" hidden="1">#REF!</definedName>
    <definedName name="XRefCopy124Row" hidden="1">#REF!</definedName>
    <definedName name="XRefCopy125" hidden="1">#REF!</definedName>
    <definedName name="XRefCopy125Row" localSheetId="6" hidden="1">#REF!</definedName>
    <definedName name="XRefCopy125Row" hidden="1">#REF!</definedName>
    <definedName name="XRefCopy126" hidden="1">#REF!</definedName>
    <definedName name="XRefCopy126Row" localSheetId="6" hidden="1">#REF!</definedName>
    <definedName name="XRefCopy126Row" hidden="1">#REF!</definedName>
    <definedName name="XRefCopy127" hidden="1">#REF!</definedName>
    <definedName name="XRefCopy127Row" localSheetId="6" hidden="1">#REF!</definedName>
    <definedName name="XRefCopy127Row" hidden="1">#REF!</definedName>
    <definedName name="XRefCopy128" hidden="1">#REF!</definedName>
    <definedName name="XRefCopy129" hidden="1">#REF!</definedName>
    <definedName name="XRefCopy129Row" localSheetId="6" hidden="1">#REF!</definedName>
    <definedName name="XRefCopy129Row" hidden="1">#REF!</definedName>
    <definedName name="XRefCopy12Row" localSheetId="6" hidden="1">#REF!</definedName>
    <definedName name="XRefCopy12Row" hidden="1">#REF!</definedName>
    <definedName name="XRefCopy13" localSheetId="6" hidden="1">#REF!</definedName>
    <definedName name="XRefCopy130" hidden="1">#REF!</definedName>
    <definedName name="XRefCopy130Row" localSheetId="6" hidden="1">#REF!</definedName>
    <definedName name="XRefCopy130Row" hidden="1">#REF!</definedName>
    <definedName name="XRefCopy131" hidden="1">#REF!</definedName>
    <definedName name="XRefCopy131Row" localSheetId="6" hidden="1">#REF!</definedName>
    <definedName name="XRefCopy131Row" hidden="1">#REF!</definedName>
    <definedName name="XRefCopy132" localSheetId="6" hidden="1">#REF!</definedName>
    <definedName name="XRefCopy132" hidden="1">#REF!</definedName>
    <definedName name="XRefCopy132Row" localSheetId="6" hidden="1">#REF!</definedName>
    <definedName name="XRefCopy132Row" hidden="1">#REF!</definedName>
    <definedName name="XRefCopy133" localSheetId="6" hidden="1">#REF!</definedName>
    <definedName name="XRefCopy133" hidden="1">#REF!</definedName>
    <definedName name="XRefCopy133Row" localSheetId="6" hidden="1">#REF!</definedName>
    <definedName name="XRefCopy133Row" hidden="1">#REF!</definedName>
    <definedName name="XRefCopy134" hidden="1">#REF!</definedName>
    <definedName name="XRefCopy134Row" localSheetId="6" hidden="1">#REF!</definedName>
    <definedName name="XRefCopy134Row" hidden="1">#REF!</definedName>
    <definedName name="XRefCopy135" hidden="1">#REF!</definedName>
    <definedName name="XRefCopy135Row" localSheetId="6" hidden="1">#REF!</definedName>
    <definedName name="XRefCopy135Row" hidden="1">#REF!</definedName>
    <definedName name="XRefCopy136" hidden="1">#REF!</definedName>
    <definedName name="XRefCopy136Row" localSheetId="6" hidden="1">#REF!</definedName>
    <definedName name="XRefCopy136Row" hidden="1">#REF!</definedName>
    <definedName name="XRefCopy137" hidden="1">#REF!</definedName>
    <definedName name="XRefCopy137Row" localSheetId="6" hidden="1">#REF!</definedName>
    <definedName name="XRefCopy137Row" hidden="1">#REF!</definedName>
    <definedName name="XRefCopy138" hidden="1">#REF!</definedName>
    <definedName name="XRefCopy138Row" localSheetId="6" hidden="1">#REF!</definedName>
    <definedName name="XRefCopy138Row" hidden="1">#REF!</definedName>
    <definedName name="XRefCopy139" hidden="1">#REF!</definedName>
    <definedName name="XRefCopy139Row" localSheetId="6" hidden="1">#REF!</definedName>
    <definedName name="XRefCopy139Row" hidden="1">#REF!</definedName>
    <definedName name="XRefCopy13Row" localSheetId="6" hidden="1">#REF!</definedName>
    <definedName name="XRefCopy13Row" hidden="1">#REF!</definedName>
    <definedName name="XRefCopy140" hidden="1">#REF!</definedName>
    <definedName name="XRefCopy140Row" localSheetId="6" hidden="1">#REF!</definedName>
    <definedName name="XRefCopy140Row" hidden="1">#REF!</definedName>
    <definedName name="XRefCopy141Row" localSheetId="6" hidden="1">#REF!</definedName>
    <definedName name="XRefCopy141Row" hidden="1">#REF!</definedName>
    <definedName name="XRefCopy142" localSheetId="6" hidden="1">#REF!</definedName>
    <definedName name="XRefCopy142Row" localSheetId="6" hidden="1">#REF!</definedName>
    <definedName name="XRefCopy142Row" hidden="1">#REF!</definedName>
    <definedName name="XRefCopy143" localSheetId="6" hidden="1">#REF!</definedName>
    <definedName name="XRefCopy143Row" localSheetId="6" hidden="1">#REF!</definedName>
    <definedName name="XRefCopy143Row" hidden="1">#REF!</definedName>
    <definedName name="XRefCopy144Row" localSheetId="6" hidden="1">#REF!</definedName>
    <definedName name="XRefCopy144Row" hidden="1">#REF!</definedName>
    <definedName name="XRefCopy145Row" localSheetId="6" hidden="1">#REF!</definedName>
    <definedName name="XRefCopy145Row" hidden="1">#REF!</definedName>
    <definedName name="XRefCopy146" localSheetId="6" hidden="1">#REF!</definedName>
    <definedName name="XRefCopy146Row" localSheetId="6" hidden="1">#REF!</definedName>
    <definedName name="XRefCopy146Row" hidden="1">#REF!</definedName>
    <definedName name="XRefCopy147" localSheetId="6" hidden="1">#REF!</definedName>
    <definedName name="XRefCopy147Row" localSheetId="6" hidden="1">#REF!</definedName>
    <definedName name="XRefCopy147Row" hidden="1">#REF!</definedName>
    <definedName name="XRefCopy148" localSheetId="6" hidden="1">#REF!</definedName>
    <definedName name="XRefCopy148Row" localSheetId="6" hidden="1">#REF!</definedName>
    <definedName name="XRefCopy148Row" hidden="1">#REF!</definedName>
    <definedName name="XRefCopy149" localSheetId="6" hidden="1">#REF!</definedName>
    <definedName name="XRefCopy149" hidden="1">#REF!</definedName>
    <definedName name="XRefCopy149Row" localSheetId="6" hidden="1">#REF!</definedName>
    <definedName name="XRefCopy149Row" hidden="1">#REF!</definedName>
    <definedName name="XRefCopy14Row" hidden="1">#REF!</definedName>
    <definedName name="XRefCopy150" localSheetId="6" hidden="1">#REF!</definedName>
    <definedName name="XRefCopy150" hidden="1">#REF!</definedName>
    <definedName name="XRefCopy150Row" localSheetId="6" hidden="1">#REF!</definedName>
    <definedName name="XRefCopy150Row" hidden="1">#REF!</definedName>
    <definedName name="XRefCopy151" localSheetId="6" hidden="1">#REF!</definedName>
    <definedName name="XRefCopy151" hidden="1">#REF!</definedName>
    <definedName name="XRefCopy151Row" localSheetId="6" hidden="1">#REF!</definedName>
    <definedName name="XRefCopy151Row" hidden="1">#REF!</definedName>
    <definedName name="XRefCopy152" localSheetId="6" hidden="1">#REF!</definedName>
    <definedName name="XRefCopy152" hidden="1">#REF!</definedName>
    <definedName name="XRefCopy152Row" localSheetId="6" hidden="1">#REF!</definedName>
    <definedName name="XRefCopy152Row" hidden="1">#REF!</definedName>
    <definedName name="XRefCopy153" localSheetId="6" hidden="1">#REF!</definedName>
    <definedName name="XRefCopy153" hidden="1">#REF!</definedName>
    <definedName name="XRefCopy153Row" localSheetId="6" hidden="1">#REF!</definedName>
    <definedName name="XRefCopy153Row" hidden="1">#REF!</definedName>
    <definedName name="XRefCopy154" localSheetId="6" hidden="1">#REF!</definedName>
    <definedName name="XRefCopy154" hidden="1">#REF!</definedName>
    <definedName name="XRefCopy154Row" localSheetId="6" hidden="1">#REF!</definedName>
    <definedName name="XRefCopy154Row" hidden="1">#REF!</definedName>
    <definedName name="XRefCopy155" localSheetId="6" hidden="1">#REF!</definedName>
    <definedName name="XRefCopy155" hidden="1">#REF!</definedName>
    <definedName name="XRefCopy155Row" localSheetId="6" hidden="1">#REF!</definedName>
    <definedName name="XRefCopy155Row" hidden="1">#REF!</definedName>
    <definedName name="XRefCopy156" localSheetId="6" hidden="1">#REF!</definedName>
    <definedName name="XRefCopy156" hidden="1">#REF!</definedName>
    <definedName name="XRefCopy156Row" localSheetId="6" hidden="1">#REF!</definedName>
    <definedName name="XRefCopy156Row" hidden="1">#REF!</definedName>
    <definedName name="XRefCopy157" localSheetId="6" hidden="1">#REF!</definedName>
    <definedName name="XRefCopy157" hidden="1">#REF!</definedName>
    <definedName name="XRefCopy157Row" localSheetId="6" hidden="1">#REF!</definedName>
    <definedName name="XRefCopy157Row" hidden="1">#REF!</definedName>
    <definedName name="XRefCopy158" localSheetId="6" hidden="1">#REF!</definedName>
    <definedName name="XRefCopy158" hidden="1">#REF!</definedName>
    <definedName name="XRefCopy158Row" localSheetId="6" hidden="1">#REF!</definedName>
    <definedName name="XRefCopy158Row" hidden="1">#REF!</definedName>
    <definedName name="XRefCopy159" localSheetId="6" hidden="1">#REF!</definedName>
    <definedName name="XRefCopy159" hidden="1">#REF!</definedName>
    <definedName name="XRefCopy159Row" localSheetId="6" hidden="1">#REF!</definedName>
    <definedName name="XRefCopy159Row" hidden="1">#REF!</definedName>
    <definedName name="XRefCopy15Row" localSheetId="6" hidden="1">#REF!</definedName>
    <definedName name="XRefCopy160" localSheetId="6" hidden="1">#REF!</definedName>
    <definedName name="XRefCopy160" hidden="1">#REF!</definedName>
    <definedName name="XRefCopy160Row" localSheetId="6" hidden="1">#REF!</definedName>
    <definedName name="XRefCopy160Row" hidden="1">#REF!</definedName>
    <definedName name="XRefCopy161" localSheetId="6" hidden="1">#REF!</definedName>
    <definedName name="XRefCopy161" hidden="1">#REF!</definedName>
    <definedName name="XRefCopy161Row" localSheetId="6" hidden="1">#REF!</definedName>
    <definedName name="XRefCopy161Row" hidden="1">#REF!</definedName>
    <definedName name="XRefCopy162" localSheetId="6" hidden="1">#REF!</definedName>
    <definedName name="XRefCopy162" hidden="1">#REF!</definedName>
    <definedName name="XRefCopy162Row" localSheetId="6" hidden="1">#REF!</definedName>
    <definedName name="XRefCopy162Row" hidden="1">#REF!</definedName>
    <definedName name="XRefCopy163" localSheetId="6" hidden="1">#REF!</definedName>
    <definedName name="XRefCopy163" hidden="1">#REF!</definedName>
    <definedName name="XRefCopy163Row" localSheetId="6" hidden="1">#REF!</definedName>
    <definedName name="XRefCopy163Row" hidden="1">#REF!</definedName>
    <definedName name="XRefCopy164" localSheetId="6" hidden="1">#REF!</definedName>
    <definedName name="XRefCopy164" hidden="1">#REF!</definedName>
    <definedName name="XRefCopy164Row" localSheetId="6" hidden="1">#REF!</definedName>
    <definedName name="XRefCopy164Row" hidden="1">#REF!</definedName>
    <definedName name="XRefCopy165" localSheetId="6" hidden="1">#REF!</definedName>
    <definedName name="XRefCopy165" hidden="1">#REF!</definedName>
    <definedName name="XRefCopy165Row" hidden="1">#REF!</definedName>
    <definedName name="XRefCopy166" localSheetId="6" hidden="1">#REF!</definedName>
    <definedName name="XRefCopy166" hidden="1">#REF!</definedName>
    <definedName name="XRefCopy166Row" hidden="1">#REF!</definedName>
    <definedName name="XRefCopy167" localSheetId="6"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6"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6" hidden="1">#REF!</definedName>
    <definedName name="XRefCopy17Row"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6"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6" hidden="1">#REF!</definedName>
    <definedName name="XRefCopy19Row" hidden="1">#REF!</definedName>
    <definedName name="XRefCopy1Row" localSheetId="6" hidden="1">#REF!</definedName>
    <definedName name="XRefCopy1Row" hidden="1">#REF!</definedName>
    <definedName name="XRefCopy2" localSheetId="6" hidden="1">#REF!</definedName>
    <definedName name="XRefCopy2" hidden="1">#REF!</definedName>
    <definedName name="XRefCopy20" localSheetId="6"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6" hidden="1">#REF!</definedName>
    <definedName name="XRefCopy20Row"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6" hidden="1">#REF!</definedName>
    <definedName name="XRefCopy21Row"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6" hidden="1">#REF!</definedName>
    <definedName name="XRefCopy22Row"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6" hidden="1">#REF!</definedName>
    <definedName name="XRefCopy23Row"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6" hidden="1">#REF!</definedName>
    <definedName name="XRefCopy24Row"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6" hidden="1">#REF!</definedName>
    <definedName name="XRefCopy25Row"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6" hidden="1">#REF!</definedName>
    <definedName name="XRefCopy26Row"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6" hidden="1">#REF!</definedName>
    <definedName name="XRefCopy27Row"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6" hidden="1">#REF!</definedName>
    <definedName name="XRefCopy28Row"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6" hidden="1">#REF!</definedName>
    <definedName name="XRefCopy29Row" hidden="1">#REF!</definedName>
    <definedName name="XRefCopy2Row" localSheetId="6" hidden="1">#REF!</definedName>
    <definedName name="XRefCopy2Row" hidden="1">#REF!</definedName>
    <definedName name="XRefCopy30Row" localSheetId="6" hidden="1">#REF!</definedName>
    <definedName name="XRefCopy30Row" hidden="1">#REF!</definedName>
    <definedName name="XRefCopy31Row" localSheetId="6" hidden="1">#REF!</definedName>
    <definedName name="XRefCopy31Row" hidden="1">#REF!</definedName>
    <definedName name="XRefCopy32Row" localSheetId="6" hidden="1">#REF!</definedName>
    <definedName name="XRefCopy32Row" hidden="1">#REF!</definedName>
    <definedName name="XRefCopy33Row" localSheetId="6" hidden="1">#REF!</definedName>
    <definedName name="XRefCopy33Row" hidden="1">#REF!</definedName>
    <definedName name="XRefCopy34Row" localSheetId="6" hidden="1">#REF!</definedName>
    <definedName name="XRefCopy34Row" hidden="1">#REF!</definedName>
    <definedName name="XRefCopy35Row" localSheetId="6" hidden="1">#REF!</definedName>
    <definedName name="XRefCopy35Row" hidden="1">#REF!</definedName>
    <definedName name="XRefCopy36Row" localSheetId="6" hidden="1">#REF!</definedName>
    <definedName name="XRefCopy36Row" hidden="1">#REF!</definedName>
    <definedName name="XRefCopy37Row" localSheetId="6" hidden="1">#REF!</definedName>
    <definedName name="XRefCopy37Row" hidden="1">#REF!</definedName>
    <definedName name="XRefCopy38Row" localSheetId="6" hidden="1">#REF!</definedName>
    <definedName name="XRefCopy38Row" hidden="1">#REF!</definedName>
    <definedName name="XRefCopy39Row" localSheetId="6" hidden="1">#REF!</definedName>
    <definedName name="XRefCopy39Row" hidden="1">#REF!</definedName>
    <definedName name="XRefCopy3Row" localSheetId="6" hidden="1">#REF!</definedName>
    <definedName name="XRefCopy40Row" localSheetId="6" hidden="1">#REF!</definedName>
    <definedName name="XRefCopy40Row" hidden="1">#REF!</definedName>
    <definedName name="XRefCopy41Row" localSheetId="6" hidden="1">#REF!</definedName>
    <definedName name="XRefCopy41Row" hidden="1">#REF!</definedName>
    <definedName name="XRefCopy42Row" localSheetId="6" hidden="1">#REF!</definedName>
    <definedName name="XRefCopy42Row" hidden="1">#REF!</definedName>
    <definedName name="XRefCopy43Row" localSheetId="6" hidden="1">#REF!</definedName>
    <definedName name="XRefCopy43Row" hidden="1">#REF!</definedName>
    <definedName name="XRefCopy44Row" localSheetId="6" hidden="1">#REF!</definedName>
    <definedName name="XRefCopy44Row" hidden="1">#REF!</definedName>
    <definedName name="XRefCopy45Row" localSheetId="6" hidden="1">#REF!</definedName>
    <definedName name="XRefCopy45Row" hidden="1">#REF!</definedName>
    <definedName name="XRefCopy46Row" localSheetId="6" hidden="1">#REF!</definedName>
    <definedName name="XRefCopy46Row" hidden="1">#REF!</definedName>
    <definedName name="XRefCopy47Row" localSheetId="6" hidden="1">#REF!</definedName>
    <definedName name="XRefCopy47Row" hidden="1">#REF!</definedName>
    <definedName name="XRefCopy48Row" localSheetId="6" hidden="1">#REF!</definedName>
    <definedName name="XRefCopy48Row" hidden="1">#REF!</definedName>
    <definedName name="XRefCopy49Row" localSheetId="6" hidden="1">#REF!</definedName>
    <definedName name="XRefCopy49Row" hidden="1">#REF!</definedName>
    <definedName name="XRefCopy4Row" localSheetId="6" hidden="1">#REF!</definedName>
    <definedName name="XRefCopy50Row" localSheetId="6" hidden="1">#REF!</definedName>
    <definedName name="XRefCopy50Row" hidden="1">#REF!</definedName>
    <definedName name="XRefCopy51Row" localSheetId="6" hidden="1">#REF!</definedName>
    <definedName name="XRefCopy51Row" hidden="1">#REF!</definedName>
    <definedName name="XRefCopy52Row" localSheetId="6" hidden="1">#REF!</definedName>
    <definedName name="XRefCopy52Row" hidden="1">#REF!</definedName>
    <definedName name="XRefCopy53" localSheetId="6" hidden="1">#REF!</definedName>
    <definedName name="XRefCopy53" hidden="1">#REF!</definedName>
    <definedName name="XRefCopy53Row" localSheetId="6" hidden="1">#REF!</definedName>
    <definedName name="XRefCopy53Row" hidden="1">#REF!</definedName>
    <definedName name="XRefCopy54" hidden="1">#REF!</definedName>
    <definedName name="XRefCopy54Row" localSheetId="6" hidden="1">#REF!</definedName>
    <definedName name="XRefCopy54Row" hidden="1">#REF!</definedName>
    <definedName name="XRefCopy55" hidden="1">#REF!</definedName>
    <definedName name="XRefCopy55Row" localSheetId="6" hidden="1">#REF!</definedName>
    <definedName name="XRefCopy55Row" hidden="1">#REF!</definedName>
    <definedName name="XRefCopy56" hidden="1">#REF!</definedName>
    <definedName name="XRefCopy56Row" localSheetId="6" hidden="1">#REF!</definedName>
    <definedName name="XRefCopy56Row" hidden="1">#REF!</definedName>
    <definedName name="XRefCopy57" hidden="1">#REF!</definedName>
    <definedName name="XRefCopy57Row" localSheetId="6" hidden="1">#REF!</definedName>
    <definedName name="XRefCopy57Row" hidden="1">#REF!</definedName>
    <definedName name="XRefCopy58" hidden="1">#REF!</definedName>
    <definedName name="XRefCopy58Row" localSheetId="6" hidden="1">#REF!</definedName>
    <definedName name="XRefCopy58Row" hidden="1">#REF!</definedName>
    <definedName name="XRefCopy59" hidden="1">#REF!</definedName>
    <definedName name="XRefCopy59Row" localSheetId="6" hidden="1">#REF!</definedName>
    <definedName name="XRefCopy59Row" hidden="1">#REF!</definedName>
    <definedName name="XRefCopy60" hidden="1">#REF!</definedName>
    <definedName name="XRefCopy60Row" localSheetId="6" hidden="1">#REF!</definedName>
    <definedName name="XRefCopy60Row" hidden="1">#REF!</definedName>
    <definedName name="XRefCopy61" hidden="1">#REF!</definedName>
    <definedName name="XRefCopy61Row" localSheetId="6" hidden="1">#REF!</definedName>
    <definedName name="XRefCopy61Row" hidden="1">#REF!</definedName>
    <definedName name="XRefCopy62" hidden="1">#REF!</definedName>
    <definedName name="XRefCopy62Row" localSheetId="6" hidden="1">#REF!</definedName>
    <definedName name="XRefCopy62Row" hidden="1">#REF!</definedName>
    <definedName name="XRefCopy63" hidden="1">#REF!</definedName>
    <definedName name="XRefCopy63Row" localSheetId="6" hidden="1">#REF!</definedName>
    <definedName name="XRefCopy63Row" hidden="1">#REF!</definedName>
    <definedName name="XRefCopy64" hidden="1">#REF!</definedName>
    <definedName name="XRefCopy64Row" localSheetId="6" hidden="1">#REF!</definedName>
    <definedName name="XRefCopy64Row" hidden="1">#REF!</definedName>
    <definedName name="XRefCopy65" hidden="1">#REF!</definedName>
    <definedName name="XRefCopy65Row" localSheetId="6" hidden="1">#REF!</definedName>
    <definedName name="XRefCopy65Row" hidden="1">#REF!</definedName>
    <definedName name="XRefCopy66" hidden="1">#REF!</definedName>
    <definedName name="XRefCopy66Row" localSheetId="6" hidden="1">#REF!</definedName>
    <definedName name="XRefCopy66Row" hidden="1">#REF!</definedName>
    <definedName name="XRefCopy67" hidden="1">#REF!</definedName>
    <definedName name="XRefCopy67Row" localSheetId="6" hidden="1">#REF!</definedName>
    <definedName name="XRefCopy67Row" hidden="1">#REF!</definedName>
    <definedName name="XRefCopy68" hidden="1">#REF!</definedName>
    <definedName name="XRefCopy68Row" localSheetId="6" hidden="1">#REF!</definedName>
    <definedName name="XRefCopy68Row" hidden="1">#REF!</definedName>
    <definedName name="XRefCopy69" hidden="1">#REF!</definedName>
    <definedName name="XRefCopy69Row" localSheetId="6" hidden="1">#REF!</definedName>
    <definedName name="XRefCopy69Row" hidden="1">#REF!</definedName>
    <definedName name="XRefCopy7" localSheetId="6" hidden="1">VPN!#REF!</definedName>
    <definedName name="XRefCopy70" localSheetId="1" hidden="1">#REF!</definedName>
    <definedName name="XRefCopy70" hidden="1">#REF!</definedName>
    <definedName name="XRefCopy70Row" localSheetId="1" hidden="1">#REF!</definedName>
    <definedName name="XRefCopy70Row" localSheetId="6" hidden="1">#REF!</definedName>
    <definedName name="XRefCopy70Row" hidden="1">#REF!</definedName>
    <definedName name="XRefCopy71" hidden="1">#REF!</definedName>
    <definedName name="XRefCopy71Row" localSheetId="6" hidden="1">#REF!</definedName>
    <definedName name="XRefCopy71Row" hidden="1">#REF!</definedName>
    <definedName name="XRefCopy72" hidden="1">#REF!</definedName>
    <definedName name="XRefCopy72Row" localSheetId="6" hidden="1">#REF!</definedName>
    <definedName name="XRefCopy72Row" hidden="1">#REF!</definedName>
    <definedName name="XRefCopy73" hidden="1">#REF!</definedName>
    <definedName name="XRefCopy73Row" localSheetId="6" hidden="1">#REF!</definedName>
    <definedName name="XRefCopy73Row" hidden="1">#REF!</definedName>
    <definedName name="XRefCopy74" hidden="1">#REF!</definedName>
    <definedName name="XRefCopy74Row" localSheetId="6" hidden="1">#REF!</definedName>
    <definedName name="XRefCopy74Row" hidden="1">#REF!</definedName>
    <definedName name="XRefCopy75" localSheetId="1" hidden="1">#REF!</definedName>
    <definedName name="XRefCopy75" localSheetId="6" hidden="1">VPN!#REF!</definedName>
    <definedName name="XRefCopy75" hidden="1">#REF!</definedName>
    <definedName name="XRefCopy75Row" localSheetId="1" hidden="1">#REF!</definedName>
    <definedName name="XRefCopy75Row" localSheetId="6" hidden="1">#REF!</definedName>
    <definedName name="XRefCopy75Row" hidden="1">#REF!</definedName>
    <definedName name="XRefCopy76" localSheetId="1" hidden="1">#REF!</definedName>
    <definedName name="XRefCopy76" localSheetId="6" hidden="1">VPN!#REF!</definedName>
    <definedName name="XRefCopy76" hidden="1">#REF!</definedName>
    <definedName name="XRefCopy76Row" localSheetId="1" hidden="1">#REF!</definedName>
    <definedName name="XRefCopy76Row" localSheetId="6" hidden="1">#REF!</definedName>
    <definedName name="XRefCopy76Row" hidden="1">#REF!</definedName>
    <definedName name="XRefCopy77" hidden="1">#REF!</definedName>
    <definedName name="XRefCopy77Row" localSheetId="6" hidden="1">#REF!</definedName>
    <definedName name="XRefCopy77Row" hidden="1">#REF!</definedName>
    <definedName name="XRefCopy78" hidden="1">#REF!</definedName>
    <definedName name="XRefCopy78Row" localSheetId="6" hidden="1">#REF!</definedName>
    <definedName name="XRefCopy78Row" hidden="1">#REF!</definedName>
    <definedName name="XRefCopy79" hidden="1">#REF!</definedName>
    <definedName name="XRefCopy79Row" localSheetId="6" hidden="1">#REF!</definedName>
    <definedName name="XRefCopy79Row" hidden="1">#REF!</definedName>
    <definedName name="XRefCopy7Row" localSheetId="6" hidden="1">#REF!</definedName>
    <definedName name="XRefCopy7Row" hidden="1">#REF!</definedName>
    <definedName name="XRefCopy8" localSheetId="6" hidden="1">VPN!#REF!</definedName>
    <definedName name="XRefCopy80Row" localSheetId="1" hidden="1">#REF!</definedName>
    <definedName name="XRefCopy80Row" localSheetId="6" hidden="1">#REF!</definedName>
    <definedName name="XRefCopy80Row" hidden="1">#REF!</definedName>
    <definedName name="XRefCopy81Row" localSheetId="6" hidden="1">#REF!</definedName>
    <definedName name="XRefCopy81Row" hidden="1">#REF!</definedName>
    <definedName name="XRefCopy82Row" localSheetId="6" hidden="1">#REF!</definedName>
    <definedName name="XRefCopy82Row" hidden="1">#REF!</definedName>
    <definedName name="XRefCopy83Row" localSheetId="6" hidden="1">#REF!</definedName>
    <definedName name="XRefCopy83Row" hidden="1">#REF!</definedName>
    <definedName name="XRefCopy84Row" localSheetId="6" hidden="1">#REF!</definedName>
    <definedName name="XRefCopy84Row" hidden="1">#REF!</definedName>
    <definedName name="XRefCopy85" hidden="1">#REF!</definedName>
    <definedName name="XRefCopy85Row" localSheetId="6" hidden="1">#REF!</definedName>
    <definedName name="XRefCopy85Row" hidden="1">#REF!</definedName>
    <definedName name="XRefCopy86" hidden="1">#REF!</definedName>
    <definedName name="XRefCopy86Row" localSheetId="6" hidden="1">#REF!</definedName>
    <definedName name="XRefCopy86Row" hidden="1">#REF!</definedName>
    <definedName name="XRefCopy87" hidden="1">#REF!</definedName>
    <definedName name="XRefCopy87Row" localSheetId="6" hidden="1">#REF!</definedName>
    <definedName name="XRefCopy87Row" hidden="1">#REF!</definedName>
    <definedName name="XRefCopy88" hidden="1">#REF!</definedName>
    <definedName name="XRefCopy88Row" localSheetId="6" hidden="1">#REF!</definedName>
    <definedName name="XRefCopy88Row" hidden="1">#REF!</definedName>
    <definedName name="XRefCopy89" hidden="1">#REF!</definedName>
    <definedName name="XRefCopy89Row" localSheetId="6" hidden="1">#REF!</definedName>
    <definedName name="XRefCopy89Row" hidden="1">#REF!</definedName>
    <definedName name="XRefCopy8Row" localSheetId="6" hidden="1">#REF!</definedName>
    <definedName name="XRefCopy8Row" hidden="1">#REF!</definedName>
    <definedName name="XRefCopy9" localSheetId="6" hidden="1">VPN!#REF!</definedName>
    <definedName name="XRefCopy90" localSheetId="1" hidden="1">#REF!</definedName>
    <definedName name="XRefCopy90" hidden="1">#REF!</definedName>
    <definedName name="XRefCopy90Row" localSheetId="1" hidden="1">#REF!</definedName>
    <definedName name="XRefCopy90Row" localSheetId="6" hidden="1">#REF!</definedName>
    <definedName name="XRefCopy90Row" hidden="1">#REF!</definedName>
    <definedName name="XRefCopy91" hidden="1">#REF!</definedName>
    <definedName name="XRefCopy91Row" localSheetId="6" hidden="1">#REF!</definedName>
    <definedName name="XRefCopy91Row" hidden="1">#REF!</definedName>
    <definedName name="XRefCopy92" localSheetId="6" hidden="1">#REF!</definedName>
    <definedName name="XRefCopy92" hidden="1">#REF!</definedName>
    <definedName name="XRefCopy92Row" localSheetId="6" hidden="1">#REF!</definedName>
    <definedName name="XRefCopy92Row" hidden="1">#REF!</definedName>
    <definedName name="XRefCopy93" localSheetId="6" hidden="1">#REF!</definedName>
    <definedName name="XRefCopy93" hidden="1">#REF!</definedName>
    <definedName name="XRefCopy93Row" localSheetId="6" hidden="1">#REF!</definedName>
    <definedName name="XRefCopy93Row" hidden="1">#REF!</definedName>
    <definedName name="XRefCopy94" localSheetId="6" hidden="1">#REF!</definedName>
    <definedName name="XRefCopy94" hidden="1">#REF!</definedName>
    <definedName name="XRefCopy94Row" localSheetId="6" hidden="1">#REF!</definedName>
    <definedName name="XRefCopy94Row" hidden="1">#REF!</definedName>
    <definedName name="XRefCopy95" hidden="1">#REF!</definedName>
    <definedName name="XRefCopy95Row" localSheetId="6" hidden="1">#REF!</definedName>
    <definedName name="XRefCopy95Row" hidden="1">#REF!</definedName>
    <definedName name="XRefCopy96" hidden="1">#REF!</definedName>
    <definedName name="XRefCopy96Row" localSheetId="6" hidden="1">#REF!</definedName>
    <definedName name="XRefCopy96Row" hidden="1">#REF!</definedName>
    <definedName name="XRefCopy97" hidden="1">#REF!</definedName>
    <definedName name="XRefCopy97Row" localSheetId="6" hidden="1">#REF!</definedName>
    <definedName name="XRefCopy97Row" hidden="1">#REF!</definedName>
    <definedName name="XRefCopy98" hidden="1">#REF!</definedName>
    <definedName name="XRefCopy98Row" localSheetId="6" hidden="1">#REF!</definedName>
    <definedName name="XRefCopy98Row" hidden="1">#REF!</definedName>
    <definedName name="XRefCopy99" hidden="1">#REF!</definedName>
    <definedName name="XRefCopy99Row" localSheetId="6" hidden="1">#REF!</definedName>
    <definedName name="XRefCopy99Row" hidden="1">#REF!</definedName>
    <definedName name="XRefCopy9Row" localSheetId="6" hidden="1">#REF!</definedName>
    <definedName name="XRefCopy9Row" hidden="1">#REF!</definedName>
    <definedName name="XRefCopyRangeCount" localSheetId="6" hidden="1">76</definedName>
    <definedName name="XRefCopyRangeCount" hidden="1">4</definedName>
    <definedName name="XRefPaste1" hidden="1">#REF!</definedName>
    <definedName name="XRefPaste10" hidden="1">#REF!</definedName>
    <definedName name="XRefPaste100" localSheetId="6" hidden="1">#REF!</definedName>
    <definedName name="XRefPaste100" hidden="1">#REF!</definedName>
    <definedName name="XRefPaste100Row" localSheetId="6" hidden="1">#REF!</definedName>
    <definedName name="XRefPaste100Row" hidden="1">#REF!</definedName>
    <definedName name="XRefPaste101" localSheetId="6" hidden="1">#REF!</definedName>
    <definedName name="XRefPaste101" hidden="1">#REF!</definedName>
    <definedName name="XRefPaste101Row" localSheetId="6" hidden="1">#REF!</definedName>
    <definedName name="XRefPaste101Row" hidden="1">#REF!</definedName>
    <definedName name="XRefPaste102" localSheetId="6" hidden="1">#REF!</definedName>
    <definedName name="XRefPaste102" hidden="1">#REF!</definedName>
    <definedName name="XRefPaste102Row" localSheetId="6" hidden="1">#REF!</definedName>
    <definedName name="XRefPaste102Row" hidden="1">#REF!</definedName>
    <definedName name="XRefPaste103" localSheetId="6" hidden="1">#REF!</definedName>
    <definedName name="XRefPaste103" hidden="1">#REF!</definedName>
    <definedName name="XRefPaste103Row" localSheetId="6" hidden="1">#REF!</definedName>
    <definedName name="XRefPaste103Row" hidden="1">#REF!</definedName>
    <definedName name="XRefPaste104" localSheetId="6" hidden="1">#REF!</definedName>
    <definedName name="XRefPaste104" hidden="1">#REF!</definedName>
    <definedName name="XRefPaste104Row" localSheetId="6" hidden="1">#REF!</definedName>
    <definedName name="XRefPaste104Row" hidden="1">#REF!</definedName>
    <definedName name="XRefPaste105" localSheetId="6" hidden="1">#REF!</definedName>
    <definedName name="XRefPaste105" hidden="1">#REF!</definedName>
    <definedName name="XRefPaste105Row" localSheetId="6" hidden="1">#REF!</definedName>
    <definedName name="XRefPaste105Row" hidden="1">#REF!</definedName>
    <definedName name="XRefPaste106" localSheetId="6" hidden="1">#REF!</definedName>
    <definedName name="XRefPaste106" hidden="1">#REF!</definedName>
    <definedName name="XRefPaste106Row" localSheetId="6" hidden="1">#REF!</definedName>
    <definedName name="XRefPaste106Row" hidden="1">#REF!</definedName>
    <definedName name="XRefPaste107" localSheetId="6" hidden="1">#REF!</definedName>
    <definedName name="XRefPaste107" hidden="1">#REF!</definedName>
    <definedName name="XRefPaste107Row" localSheetId="6" hidden="1">#REF!</definedName>
    <definedName name="XRefPaste107Row" hidden="1">#REF!</definedName>
    <definedName name="XRefPaste108" localSheetId="6" hidden="1">#REF!</definedName>
    <definedName name="XRefPaste108" hidden="1">#REF!</definedName>
    <definedName name="XRefPaste108Row" localSheetId="6" hidden="1">#REF!</definedName>
    <definedName name="XRefPaste108Row" hidden="1">#REF!</definedName>
    <definedName name="XRefPaste109" localSheetId="6" hidden="1">#REF!</definedName>
    <definedName name="XRefPaste109" hidden="1">#REF!</definedName>
    <definedName name="XRefPaste109Row" localSheetId="6" hidden="1">#REF!</definedName>
    <definedName name="XRefPaste109Row" hidden="1">#REF!</definedName>
    <definedName name="XRefPaste10Row" localSheetId="6" hidden="1">#REF!</definedName>
    <definedName name="XRefPaste10Row" hidden="1">#REF!</definedName>
    <definedName name="XRefPaste11" hidden="1">#REF!</definedName>
    <definedName name="XRefPaste110" localSheetId="6" hidden="1">#REF!</definedName>
    <definedName name="XRefPaste110" hidden="1">#REF!</definedName>
    <definedName name="XRefPaste110Row" localSheetId="6" hidden="1">#REF!</definedName>
    <definedName name="XRefPaste110Row" hidden="1">#REF!</definedName>
    <definedName name="XRefPaste111" localSheetId="6" hidden="1">#REF!</definedName>
    <definedName name="XRefPaste111" hidden="1">#REF!</definedName>
    <definedName name="XRefPaste111Row" localSheetId="6" hidden="1">#REF!</definedName>
    <definedName name="XRefPaste111Row" hidden="1">#REF!</definedName>
    <definedName name="XRefPaste112" localSheetId="6" hidden="1">#REF!</definedName>
    <definedName name="XRefPaste112" hidden="1">#REF!</definedName>
    <definedName name="XRefPaste112Row" localSheetId="6" hidden="1">#REF!</definedName>
    <definedName name="XRefPaste112Row" hidden="1">#REF!</definedName>
    <definedName name="XRefPaste113" localSheetId="6" hidden="1">#REF!</definedName>
    <definedName name="XRefPaste113" hidden="1">#REF!</definedName>
    <definedName name="XRefPaste113Row" localSheetId="6" hidden="1">#REF!</definedName>
    <definedName name="XRefPaste113Row" hidden="1">#REF!</definedName>
    <definedName name="XRefPaste114" localSheetId="6" hidden="1">#REF!</definedName>
    <definedName name="XRefPaste114" hidden="1">#REF!</definedName>
    <definedName name="XRefPaste114Row" localSheetId="6" hidden="1">#REF!</definedName>
    <definedName name="XRefPaste114Row" hidden="1">#REF!</definedName>
    <definedName name="XRefPaste115" localSheetId="6" hidden="1">#REF!</definedName>
    <definedName name="XRefPaste115" hidden="1">#REF!</definedName>
    <definedName name="XRefPaste115Row" localSheetId="6" hidden="1">#REF!</definedName>
    <definedName name="XRefPaste115Row" hidden="1">#REF!</definedName>
    <definedName name="XRefPaste116" localSheetId="6" hidden="1">#REF!</definedName>
    <definedName name="XRefPaste116" hidden="1">#REF!</definedName>
    <definedName name="XRefPaste116Row" localSheetId="6" hidden="1">#REF!</definedName>
    <definedName name="XRefPaste116Row" hidden="1">#REF!</definedName>
    <definedName name="XRefPaste117" localSheetId="6" hidden="1">#REF!</definedName>
    <definedName name="XRefPaste117" hidden="1">#REF!</definedName>
    <definedName name="XRefPaste117Row" localSheetId="6" hidden="1">#REF!</definedName>
    <definedName name="XRefPaste117Row" hidden="1">#REF!</definedName>
    <definedName name="XRefPaste118" localSheetId="6" hidden="1">#REF!</definedName>
    <definedName name="XRefPaste118" hidden="1">#REF!</definedName>
    <definedName name="XRefPaste118Row" localSheetId="6" hidden="1">#REF!</definedName>
    <definedName name="XRefPaste118Row" hidden="1">#REF!</definedName>
    <definedName name="XRefPaste119" localSheetId="6" hidden="1">#REF!</definedName>
    <definedName name="XRefPaste119" hidden="1">#REF!</definedName>
    <definedName name="XRefPaste119Row" localSheetId="6" hidden="1">#REF!</definedName>
    <definedName name="XRefPaste119Row" hidden="1">#REF!</definedName>
    <definedName name="XRefPaste11Row" localSheetId="6" hidden="1">#REF!</definedName>
    <definedName name="XRefPaste11Row" hidden="1">#REF!</definedName>
    <definedName name="XRefPaste12" localSheetId="6" hidden="1">#REF!</definedName>
    <definedName name="XRefPaste12" hidden="1">#REF!</definedName>
    <definedName name="XRefPaste120" localSheetId="6" hidden="1">#REF!</definedName>
    <definedName name="XRefPaste120" hidden="1">#REF!</definedName>
    <definedName name="XRefPaste120Row" localSheetId="6" hidden="1">#REF!</definedName>
    <definedName name="XRefPaste120Row" hidden="1">#REF!</definedName>
    <definedName name="XRefPaste121" localSheetId="6" hidden="1">#REF!</definedName>
    <definedName name="XRefPaste121" hidden="1">#REF!</definedName>
    <definedName name="XRefPaste121Row" localSheetId="6" hidden="1">#REF!</definedName>
    <definedName name="XRefPaste121Row" hidden="1">#REF!</definedName>
    <definedName name="XRefPaste122" localSheetId="6" hidden="1">#REF!</definedName>
    <definedName name="XRefPaste122" hidden="1">#REF!</definedName>
    <definedName name="XRefPaste122Row" localSheetId="6" hidden="1">#REF!</definedName>
    <definedName name="XRefPaste122Row" hidden="1">#REF!</definedName>
    <definedName name="XRefPaste123" localSheetId="6" hidden="1">#REF!</definedName>
    <definedName name="XRefPaste123" hidden="1">#REF!</definedName>
    <definedName name="XRefPaste123Row" localSheetId="6" hidden="1">#REF!</definedName>
    <definedName name="XRefPaste123Row" hidden="1">#REF!</definedName>
    <definedName name="XRefPaste124" localSheetId="6" hidden="1">#REF!</definedName>
    <definedName name="XRefPaste124" hidden="1">#REF!</definedName>
    <definedName name="XRefPaste124Row" localSheetId="6" hidden="1">#REF!</definedName>
    <definedName name="XRefPaste124Row" hidden="1">#REF!</definedName>
    <definedName name="XRefPaste125" localSheetId="6" hidden="1">#REF!</definedName>
    <definedName name="XRefPaste125" hidden="1">#REF!</definedName>
    <definedName name="XRefPaste125Row" localSheetId="6" hidden="1">#REF!</definedName>
    <definedName name="XRefPaste125Row" hidden="1">#REF!</definedName>
    <definedName name="XRefPaste126" localSheetId="6" hidden="1">#REF!</definedName>
    <definedName name="XRefPaste126" hidden="1">#REF!</definedName>
    <definedName name="XRefPaste126Row" localSheetId="6" hidden="1">#REF!</definedName>
    <definedName name="XRefPaste126Row" hidden="1">#REF!</definedName>
    <definedName name="XRefPaste127" localSheetId="6" hidden="1">#REF!</definedName>
    <definedName name="XRefPaste127" hidden="1">#REF!</definedName>
    <definedName name="XRefPaste127Row" localSheetId="6" hidden="1">#REF!</definedName>
    <definedName name="XRefPaste127Row" hidden="1">#REF!</definedName>
    <definedName name="XRefPaste128" localSheetId="6" hidden="1">#REF!</definedName>
    <definedName name="XRefPaste128" hidden="1">#REF!</definedName>
    <definedName name="XRefPaste128Row" localSheetId="6" hidden="1">#REF!</definedName>
    <definedName name="XRefPaste128Row" hidden="1">#REF!</definedName>
    <definedName name="XRefPaste129" localSheetId="6" hidden="1">#REF!</definedName>
    <definedName name="XRefPaste129" hidden="1">#REF!</definedName>
    <definedName name="XRefPaste129Row" localSheetId="6" hidden="1">#REF!</definedName>
    <definedName name="XRefPaste129Row" hidden="1">#REF!</definedName>
    <definedName name="XRefPaste12Row" localSheetId="6" hidden="1">#REF!</definedName>
    <definedName name="XRefPaste12Row" hidden="1">#REF!</definedName>
    <definedName name="XRefPaste130" localSheetId="6" hidden="1">#REF!</definedName>
    <definedName name="XRefPaste130" hidden="1">#REF!</definedName>
    <definedName name="XRefPaste130Row" localSheetId="6" hidden="1">#REF!</definedName>
    <definedName name="XRefPaste130Row" hidden="1">#REF!</definedName>
    <definedName name="XRefPaste131" localSheetId="6" hidden="1">#REF!</definedName>
    <definedName name="XRefPaste131" hidden="1">#REF!</definedName>
    <definedName name="XRefPaste131Row" localSheetId="6" hidden="1">#REF!</definedName>
    <definedName name="XRefPaste131Row" hidden="1">#REF!</definedName>
    <definedName name="XRefPaste132" localSheetId="6" hidden="1">#REF!</definedName>
    <definedName name="XRefPaste132" hidden="1">#REF!</definedName>
    <definedName name="XRefPaste132Row" localSheetId="6" hidden="1">#REF!</definedName>
    <definedName name="XRefPaste132Row" hidden="1">#REF!</definedName>
    <definedName name="XRefPaste133" localSheetId="6" hidden="1">#REF!</definedName>
    <definedName name="XRefPaste133" hidden="1">#REF!</definedName>
    <definedName name="XRefPaste133Row" localSheetId="6" hidden="1">#REF!</definedName>
    <definedName name="XRefPaste133Row" hidden="1">#REF!</definedName>
    <definedName name="XRefPaste134" localSheetId="6" hidden="1">#REF!</definedName>
    <definedName name="XRefPaste134" hidden="1">#REF!</definedName>
    <definedName name="XRefPaste134Row" localSheetId="6" hidden="1">#REF!</definedName>
    <definedName name="XRefPaste134Row" hidden="1">#REF!</definedName>
    <definedName name="XRefPaste135" localSheetId="6" hidden="1">#REF!</definedName>
    <definedName name="XRefPaste135" hidden="1">#REF!</definedName>
    <definedName name="XRefPaste135Row" localSheetId="6" hidden="1">#REF!</definedName>
    <definedName name="XRefPaste135Row" hidden="1">#REF!</definedName>
    <definedName name="XRefPaste136" localSheetId="6" hidden="1">#REF!</definedName>
    <definedName name="XRefPaste136" hidden="1">#REF!</definedName>
    <definedName name="XRefPaste136Row" localSheetId="6" hidden="1">#REF!</definedName>
    <definedName name="XRefPaste136Row" hidden="1">#REF!</definedName>
    <definedName name="XRefPaste137" localSheetId="6" hidden="1">#REF!</definedName>
    <definedName name="XRefPaste137" hidden="1">#REF!</definedName>
    <definedName name="XRefPaste137Row" localSheetId="6" hidden="1">#REF!</definedName>
    <definedName name="XRefPaste137Row" hidden="1">#REF!</definedName>
    <definedName name="XRefPaste138" localSheetId="6" hidden="1">#REF!</definedName>
    <definedName name="XRefPaste138" hidden="1">#REF!</definedName>
    <definedName name="XRefPaste138Row" localSheetId="6" hidden="1">#REF!</definedName>
    <definedName name="XRefPaste138Row" hidden="1">#REF!</definedName>
    <definedName name="XRefPaste139" localSheetId="6" hidden="1">#REF!</definedName>
    <definedName name="XRefPaste139" hidden="1">#REF!</definedName>
    <definedName name="XRefPaste139Row" localSheetId="6" hidden="1">#REF!</definedName>
    <definedName name="XRefPaste139Row" hidden="1">#REF!</definedName>
    <definedName name="XRefPaste13Row" localSheetId="6" hidden="1">#REF!</definedName>
    <definedName name="XRefPaste13Row" hidden="1">#REF!</definedName>
    <definedName name="XRefPaste14" localSheetId="6" hidden="1">#REF!</definedName>
    <definedName name="XRefPaste140" localSheetId="6" hidden="1">#REF!</definedName>
    <definedName name="XRefPaste140" hidden="1">#REF!</definedName>
    <definedName name="XRefPaste140Row" localSheetId="6" hidden="1">#REF!</definedName>
    <definedName name="XRefPaste140Row" hidden="1">#REF!</definedName>
    <definedName name="XRefPaste141" localSheetId="6" hidden="1">#REF!</definedName>
    <definedName name="XRefPaste141" hidden="1">#REF!</definedName>
    <definedName name="XRefPaste141Row" localSheetId="6" hidden="1">#REF!</definedName>
    <definedName name="XRefPaste141Row" hidden="1">#REF!</definedName>
    <definedName name="XRefPaste142" localSheetId="6" hidden="1">#REF!</definedName>
    <definedName name="XRefPaste142" hidden="1">#REF!</definedName>
    <definedName name="XRefPaste142Row" localSheetId="6" hidden="1">#REF!</definedName>
    <definedName name="XRefPaste142Row" hidden="1">#REF!</definedName>
    <definedName name="XRefPaste143" localSheetId="6" hidden="1">#REF!</definedName>
    <definedName name="XRefPaste143" hidden="1">#REF!</definedName>
    <definedName name="XRefPaste143Row" localSheetId="6" hidden="1">#REF!</definedName>
    <definedName name="XRefPaste143Row" hidden="1">#REF!</definedName>
    <definedName name="XRefPaste144" localSheetId="6" hidden="1">#REF!</definedName>
    <definedName name="XRefPaste144" hidden="1">#REF!</definedName>
    <definedName name="XRefPaste144Row" localSheetId="6" hidden="1">#REF!</definedName>
    <definedName name="XRefPaste144Row" hidden="1">#REF!</definedName>
    <definedName name="XRefPaste145" localSheetId="6" hidden="1">#REF!</definedName>
    <definedName name="XRefPaste145" hidden="1">#REF!</definedName>
    <definedName name="XRefPaste145Row" localSheetId="6" hidden="1">#REF!</definedName>
    <definedName name="XRefPaste145Row" hidden="1">#REF!</definedName>
    <definedName name="XRefPaste146" localSheetId="6" hidden="1">#REF!</definedName>
    <definedName name="XRefPaste146" hidden="1">#REF!</definedName>
    <definedName name="XRefPaste146Row" localSheetId="6" hidden="1">#REF!</definedName>
    <definedName name="XRefPaste146Row" hidden="1">#REF!</definedName>
    <definedName name="XRefPaste147" localSheetId="6" hidden="1">#REF!</definedName>
    <definedName name="XRefPaste147" hidden="1">#REF!</definedName>
    <definedName name="XRefPaste147Row" localSheetId="6" hidden="1">#REF!</definedName>
    <definedName name="XRefPaste147Row" hidden="1">#REF!</definedName>
    <definedName name="XRefPaste148" localSheetId="6" hidden="1">#REF!</definedName>
    <definedName name="XRefPaste148" hidden="1">#REF!</definedName>
    <definedName name="XRefPaste148Row" localSheetId="6" hidden="1">#REF!</definedName>
    <definedName name="XRefPaste148Row" hidden="1">#REF!</definedName>
    <definedName name="XRefPaste14Row" localSheetId="6" hidden="1">#REF!</definedName>
    <definedName name="XRefPaste14Row" hidden="1">#REF!</definedName>
    <definedName name="XRefPaste15" hidden="1">#REF!</definedName>
    <definedName name="XRefPaste15Row" localSheetId="6" hidden="1">#REF!</definedName>
    <definedName name="XRefPaste15Row" hidden="1">#REF!</definedName>
    <definedName name="XRefPaste16" hidden="1">#REF!</definedName>
    <definedName name="XRefPaste16Row" localSheetId="6" hidden="1">#REF!</definedName>
    <definedName name="XRefPaste17" hidden="1">#REF!</definedName>
    <definedName name="XRefPaste17Row" localSheetId="6" hidden="1">#REF!</definedName>
    <definedName name="XRefPaste17Row" hidden="1">#REF!</definedName>
    <definedName name="XRefPaste18" localSheetId="1" hidden="1">#REF!</definedName>
    <definedName name="XRefPaste18" localSheetId="6" hidden="1">VPN!#REF!</definedName>
    <definedName name="XRefPaste18" hidden="1">#REF!</definedName>
    <definedName name="XRefPaste18Row" localSheetId="1" hidden="1">#REF!</definedName>
    <definedName name="XRefPaste18Row" localSheetId="6" hidden="1">#REF!</definedName>
    <definedName name="XRefPaste18Row" hidden="1">#REF!</definedName>
    <definedName name="XRefPaste19" localSheetId="6" hidden="1">#REF!</definedName>
    <definedName name="XRefPaste19" hidden="1">#REF!</definedName>
    <definedName name="XRefPaste19Row" localSheetId="6" hidden="1">#REF!</definedName>
    <definedName name="XRefPaste19Row" hidden="1">#REF!</definedName>
    <definedName name="XRefPaste1Row" localSheetId="6" hidden="1">#REF!</definedName>
    <definedName name="XRefPaste1Row" hidden="1">#REF!</definedName>
    <definedName name="XRefPaste20" localSheetId="6" hidden="1">#REF!</definedName>
    <definedName name="XRefPaste20" hidden="1">#REF!</definedName>
    <definedName name="XRefPaste20Row" localSheetId="6" hidden="1">#REF!</definedName>
    <definedName name="XRefPaste21" localSheetId="6" hidden="1">#REF!</definedName>
    <definedName name="XRefPaste21" hidden="1">#REF!</definedName>
    <definedName name="XRefPaste21Row" localSheetId="6" hidden="1">#REF!</definedName>
    <definedName name="XRefPaste21Row" hidden="1">#REF!</definedName>
    <definedName name="XRefPaste22" localSheetId="6" hidden="1">#REF!</definedName>
    <definedName name="XRefPaste22" hidden="1">#REF!</definedName>
    <definedName name="XRefPaste22Row" localSheetId="6" hidden="1">#REF!</definedName>
    <definedName name="XRefPaste23" localSheetId="6" hidden="1">#REF!</definedName>
    <definedName name="XRefPaste23" hidden="1">#REF!</definedName>
    <definedName name="XRefPaste23Row" localSheetId="6" hidden="1">#REF!</definedName>
    <definedName name="XRefPaste24" localSheetId="6" hidden="1">#REF!</definedName>
    <definedName name="XRefPaste24" hidden="1">#REF!</definedName>
    <definedName name="XRefPaste24Row" localSheetId="6" hidden="1">#REF!</definedName>
    <definedName name="XRefPaste24Row" hidden="1">#REF!</definedName>
    <definedName name="XRefPaste25" localSheetId="6" hidden="1">#REF!</definedName>
    <definedName name="XRefPaste25" hidden="1">#REF!</definedName>
    <definedName name="XRefPaste25Row" localSheetId="6" hidden="1">#REF!</definedName>
    <definedName name="XRefPaste25Row" hidden="1">#REF!</definedName>
    <definedName name="XRefPaste26" localSheetId="6" hidden="1">#REF!</definedName>
    <definedName name="XRefPaste26" hidden="1">#REF!</definedName>
    <definedName name="XRefPaste26Row" localSheetId="6" hidden="1">#REF!</definedName>
    <definedName name="XRefPaste26Row" hidden="1">#REF!</definedName>
    <definedName name="XRefPaste27" localSheetId="6" hidden="1">#REF!</definedName>
    <definedName name="XRefPaste27" hidden="1">#REF!</definedName>
    <definedName name="XRefPaste27Row" localSheetId="6" hidden="1">#REF!</definedName>
    <definedName name="XRefPaste27Row" hidden="1">#REF!</definedName>
    <definedName name="XRefPaste28" localSheetId="6" hidden="1">#REF!</definedName>
    <definedName name="XRefPaste28" hidden="1">#REF!</definedName>
    <definedName name="XRefPaste28Row" localSheetId="6" hidden="1">#REF!</definedName>
    <definedName name="XRefPaste28Row" hidden="1">#REF!</definedName>
    <definedName name="XRefPaste29" localSheetId="6" hidden="1">#REF!</definedName>
    <definedName name="XRefPaste29" hidden="1">#REF!</definedName>
    <definedName name="XRefPaste29Row" localSheetId="6" hidden="1">#REF!</definedName>
    <definedName name="XRefPaste29Row" hidden="1">#REF!</definedName>
    <definedName name="XRefPaste2Row" localSheetId="6" hidden="1">#REF!</definedName>
    <definedName name="XRefPaste2Row" hidden="1">#REF!</definedName>
    <definedName name="XRefPaste30" localSheetId="6" hidden="1">#REF!</definedName>
    <definedName name="XRefPaste30" hidden="1">#REF!</definedName>
    <definedName name="XRefPaste30Row" localSheetId="6" hidden="1">#REF!</definedName>
    <definedName name="XRefPaste31" localSheetId="6" hidden="1">#REF!</definedName>
    <definedName name="XRefPaste31" hidden="1">#REF!</definedName>
    <definedName name="XRefPaste31Row" localSheetId="6" hidden="1">#REF!</definedName>
    <definedName name="XRefPaste32" localSheetId="6" hidden="1">#REF!</definedName>
    <definedName name="XRefPaste32" hidden="1">#REF!</definedName>
    <definedName name="XRefPaste32Row" localSheetId="6" hidden="1">#REF!</definedName>
    <definedName name="XRefPaste32Row" hidden="1">#REF!</definedName>
    <definedName name="XRefPaste33" hidden="1">#REF!</definedName>
    <definedName name="XRefPaste33Row" localSheetId="6" hidden="1">#REF!</definedName>
    <definedName name="XRefPaste33Row" hidden="1">#REF!</definedName>
    <definedName name="XRefPaste34" localSheetId="6" hidden="1">#REF!</definedName>
    <definedName name="XRefPaste34" hidden="1">#REF!</definedName>
    <definedName name="XRefPaste34Row" localSheetId="6" hidden="1">#REF!</definedName>
    <definedName name="XRefPaste34Row" hidden="1">#REF!</definedName>
    <definedName name="XRefPaste35" hidden="1">#REF!</definedName>
    <definedName name="XRefPaste35Row" localSheetId="6" hidden="1">#REF!</definedName>
    <definedName name="XRefPaste35Row" hidden="1">#REF!</definedName>
    <definedName name="XRefPaste36" localSheetId="6" hidden="1">#REF!</definedName>
    <definedName name="XRefPaste36" hidden="1">#REF!</definedName>
    <definedName name="XRefPaste36Row" localSheetId="6" hidden="1">#REF!</definedName>
    <definedName name="XRefPaste36Row" hidden="1">#REF!</definedName>
    <definedName name="XRefPaste37" localSheetId="6" hidden="1">#REF!</definedName>
    <definedName name="XRefPaste37" hidden="1">#REF!</definedName>
    <definedName name="XRefPaste37Row" localSheetId="6" hidden="1">#REF!</definedName>
    <definedName name="XRefPaste37Row" hidden="1">#REF!</definedName>
    <definedName name="XRefPaste38" localSheetId="6" hidden="1">#REF!</definedName>
    <definedName name="XRefPaste38" hidden="1">#REF!</definedName>
    <definedName name="XRefPaste38Row" localSheetId="6" hidden="1">#REF!</definedName>
    <definedName name="XRefPaste38Row" hidden="1">#REF!</definedName>
    <definedName name="XRefPaste39" localSheetId="6" hidden="1">#REF!</definedName>
    <definedName name="XRefPaste39" hidden="1">#REF!</definedName>
    <definedName name="XRefPaste39Row" localSheetId="6" hidden="1">#REF!</definedName>
    <definedName name="XRefPaste39Row" hidden="1">#REF!</definedName>
    <definedName name="XRefPaste3Row" localSheetId="6" hidden="1">#REF!</definedName>
    <definedName name="XRefPaste40" localSheetId="6" hidden="1">#REF!</definedName>
    <definedName name="XRefPaste40" hidden="1">#REF!</definedName>
    <definedName name="XRefPaste40Row" localSheetId="6" hidden="1">#REF!</definedName>
    <definedName name="XRefPaste40Row" hidden="1">#REF!</definedName>
    <definedName name="XRefPaste41" localSheetId="6" hidden="1">#REF!</definedName>
    <definedName name="XRefPaste41" hidden="1">#REF!</definedName>
    <definedName name="XRefPaste41Row" localSheetId="6" hidden="1">#REF!</definedName>
    <definedName name="XRefPaste41Row" hidden="1">#REF!</definedName>
    <definedName name="XRefPaste42" localSheetId="6" hidden="1">#REF!</definedName>
    <definedName name="XRefPaste42" hidden="1">#REF!</definedName>
    <definedName name="XRefPaste42Row" localSheetId="6" hidden="1">#REF!</definedName>
    <definedName name="XRefPaste42Row" hidden="1">#REF!</definedName>
    <definedName name="XRefPaste43" localSheetId="6" hidden="1">#REF!</definedName>
    <definedName name="XRefPaste43" hidden="1">#REF!</definedName>
    <definedName name="XRefPaste43Row" localSheetId="6" hidden="1">#REF!</definedName>
    <definedName name="XRefPaste43Row" hidden="1">#REF!</definedName>
    <definedName name="XRefPaste44" localSheetId="6" hidden="1">#REF!</definedName>
    <definedName name="XRefPaste44" hidden="1">#REF!</definedName>
    <definedName name="XRefPaste44Row" localSheetId="6" hidden="1">#REF!</definedName>
    <definedName name="XRefPaste44Row" hidden="1">#REF!</definedName>
    <definedName name="XRefPaste45" localSheetId="6" hidden="1">#REF!</definedName>
    <definedName name="XRefPaste45" hidden="1">#REF!</definedName>
    <definedName name="XRefPaste45Row" localSheetId="6" hidden="1">#REF!</definedName>
    <definedName name="XRefPaste45Row" hidden="1">#REF!</definedName>
    <definedName name="XRefPaste46" localSheetId="6" hidden="1">#REF!</definedName>
    <definedName name="XRefPaste46" hidden="1">#REF!</definedName>
    <definedName name="XRefPaste46Row" localSheetId="6" hidden="1">#REF!</definedName>
    <definedName name="XRefPaste46Row" hidden="1">#REF!</definedName>
    <definedName name="XRefPaste47" localSheetId="6" hidden="1">#REF!</definedName>
    <definedName name="XRefPaste47" hidden="1">#REF!</definedName>
    <definedName name="XRefPaste47Row" localSheetId="6" hidden="1">#REF!</definedName>
    <definedName name="XRefPaste47Row" hidden="1">#REF!</definedName>
    <definedName name="XRefPaste48" localSheetId="6" hidden="1">#REF!</definedName>
    <definedName name="XRefPaste48" hidden="1">#REF!</definedName>
    <definedName name="XRefPaste48Row" localSheetId="6" hidden="1">#REF!</definedName>
    <definedName name="XRefPaste48Row" hidden="1">#REF!</definedName>
    <definedName name="XRefPaste49" localSheetId="6" hidden="1">#REF!</definedName>
    <definedName name="XRefPaste49" hidden="1">#REF!</definedName>
    <definedName name="XRefPaste49Row" localSheetId="6" hidden="1">#REF!</definedName>
    <definedName name="XRefPaste49Row" hidden="1">#REF!</definedName>
    <definedName name="XRefPaste4Row" localSheetId="6" hidden="1">#REF!</definedName>
    <definedName name="XRefPaste4Row" hidden="1">#REF!</definedName>
    <definedName name="XRefPaste5" localSheetId="6" hidden="1">VPN!#REF!</definedName>
    <definedName name="XRefPaste50" localSheetId="1" hidden="1">#REF!</definedName>
    <definedName name="XRefPaste50" localSheetId="6" hidden="1">#REF!</definedName>
    <definedName name="XRefPaste50" hidden="1">#REF!</definedName>
    <definedName name="XRefPaste50Row" localSheetId="6" hidden="1">#REF!</definedName>
    <definedName name="XRefPaste50Row" hidden="1">#REF!</definedName>
    <definedName name="XRefPaste51" localSheetId="6" hidden="1">#REF!</definedName>
    <definedName name="XRefPaste51" hidden="1">#REF!</definedName>
    <definedName name="XRefPaste51Row" localSheetId="6" hidden="1">#REF!</definedName>
    <definedName name="XRefPaste51Row" hidden="1">#REF!</definedName>
    <definedName name="XRefPaste52" localSheetId="6" hidden="1">#REF!</definedName>
    <definedName name="XRefPaste52" hidden="1">#REF!</definedName>
    <definedName name="XRefPaste52Row" localSheetId="6" hidden="1">#REF!</definedName>
    <definedName name="XRefPaste52Row" hidden="1">#REF!</definedName>
    <definedName name="XRefPaste53" localSheetId="6" hidden="1">#REF!</definedName>
    <definedName name="XRefPaste53" hidden="1">#REF!</definedName>
    <definedName name="XRefPaste53Row" localSheetId="6" hidden="1">#REF!</definedName>
    <definedName name="XRefPaste53Row" hidden="1">#REF!</definedName>
    <definedName name="XRefPaste54" localSheetId="6" hidden="1">#REF!</definedName>
    <definedName name="XRefPaste54" hidden="1">#REF!</definedName>
    <definedName name="XRefPaste54Row" localSheetId="6" hidden="1">#REF!</definedName>
    <definedName name="XRefPaste54Row" hidden="1">#REF!</definedName>
    <definedName name="XRefPaste55" localSheetId="6" hidden="1">#REF!</definedName>
    <definedName name="XRefPaste55" hidden="1">#REF!</definedName>
    <definedName name="XRefPaste55Row" localSheetId="6" hidden="1">#REF!</definedName>
    <definedName name="XRefPaste55Row" hidden="1">#REF!</definedName>
    <definedName name="XRefPaste56" localSheetId="6" hidden="1">#REF!</definedName>
    <definedName name="XRefPaste56" hidden="1">#REF!</definedName>
    <definedName name="XRefPaste56Row" localSheetId="6" hidden="1">#REF!</definedName>
    <definedName name="XRefPaste56Row" hidden="1">#REF!</definedName>
    <definedName name="XRefPaste57" localSheetId="6" hidden="1">#REF!</definedName>
    <definedName name="XRefPaste57" hidden="1">#REF!</definedName>
    <definedName name="XRefPaste57Row" localSheetId="6" hidden="1">#REF!</definedName>
    <definedName name="XRefPaste57Row" hidden="1">#REF!</definedName>
    <definedName name="XRefPaste58" hidden="1">#REF!</definedName>
    <definedName name="XRefPaste58Row" localSheetId="6" hidden="1">#REF!</definedName>
    <definedName name="XRefPaste58Row" hidden="1">#REF!</definedName>
    <definedName name="XRefPaste59" hidden="1">#REF!</definedName>
    <definedName name="XRefPaste59Row" localSheetId="6" hidden="1">#REF!</definedName>
    <definedName name="XRefPaste59Row" hidden="1">#REF!</definedName>
    <definedName name="XRefPaste5Row" localSheetId="6" hidden="1">#REF!</definedName>
    <definedName name="XRefPaste5Row" hidden="1">#REF!</definedName>
    <definedName name="XRefPaste6" localSheetId="6" hidden="1">#REF!</definedName>
    <definedName name="XRefPaste60" hidden="1">#REF!</definedName>
    <definedName name="XRefPaste60Row" localSheetId="6" hidden="1">#REF!</definedName>
    <definedName name="XRefPaste60Row" hidden="1">#REF!</definedName>
    <definedName name="XRefPaste61" hidden="1">#REF!</definedName>
    <definedName name="XRefPaste61Row" localSheetId="6" hidden="1">#REF!</definedName>
    <definedName name="XRefPaste61Row" hidden="1">#REF!</definedName>
    <definedName name="XRefPaste62" hidden="1">#REF!</definedName>
    <definedName name="XRefPaste62Row" localSheetId="6" hidden="1">#REF!</definedName>
    <definedName name="XRefPaste62Row" hidden="1">#REF!</definedName>
    <definedName name="XRefPaste63" hidden="1">#REF!</definedName>
    <definedName name="XRefPaste63Row" localSheetId="6" hidden="1">#REF!</definedName>
    <definedName name="XRefPaste63Row" hidden="1">#REF!</definedName>
    <definedName name="XRefPaste64" localSheetId="6" hidden="1">#REF!</definedName>
    <definedName name="XRefPaste64" hidden="1">#REF!</definedName>
    <definedName name="XRefPaste64Row" localSheetId="6" hidden="1">#REF!</definedName>
    <definedName name="XRefPaste64Row" hidden="1">#REF!</definedName>
    <definedName name="XRefPaste65" hidden="1">#REF!</definedName>
    <definedName name="XRefPaste65Row" localSheetId="6" hidden="1">#REF!</definedName>
    <definedName name="XRefPaste65Row" hidden="1">#REF!</definedName>
    <definedName name="XRefPaste66" hidden="1">#REF!</definedName>
    <definedName name="XRefPaste66Row" localSheetId="6" hidden="1">#REF!</definedName>
    <definedName name="XRefPaste66Row" hidden="1">#REF!</definedName>
    <definedName name="XRefPaste67" localSheetId="6" hidden="1">#REF!</definedName>
    <definedName name="XRefPaste67" hidden="1">#REF!</definedName>
    <definedName name="XRefPaste67Row" localSheetId="6" hidden="1">#REF!</definedName>
    <definedName name="XRefPaste67Row" hidden="1">#REF!</definedName>
    <definedName name="XRefPaste68" hidden="1">#REF!</definedName>
    <definedName name="XRefPaste68Row" localSheetId="6" hidden="1">#REF!</definedName>
    <definedName name="XRefPaste68Row" hidden="1">#REF!</definedName>
    <definedName name="XRefPaste69" hidden="1">#REF!</definedName>
    <definedName name="XRefPaste69Row" localSheetId="6" hidden="1">#REF!</definedName>
    <definedName name="XRefPaste69Row" hidden="1">#REF!</definedName>
    <definedName name="XRefPaste6Row" localSheetId="6" hidden="1">#REF!</definedName>
    <definedName name="XRefPaste6Row" hidden="1">#REF!</definedName>
    <definedName name="XRefPaste7" localSheetId="6" hidden="1">#REF!</definedName>
    <definedName name="XRefPaste7" hidden="1">#REF!</definedName>
    <definedName name="XRefPaste70" hidden="1">#REF!</definedName>
    <definedName name="XRefPaste70Row" localSheetId="6" hidden="1">#REF!</definedName>
    <definedName name="XRefPaste70Row" hidden="1">#REF!</definedName>
    <definedName name="XRefPaste71" hidden="1">#REF!</definedName>
    <definedName name="XRefPaste71Row" localSheetId="6" hidden="1">#REF!</definedName>
    <definedName name="XRefPaste71Row" hidden="1">#REF!</definedName>
    <definedName name="XRefPaste72" localSheetId="6" hidden="1">#REF!</definedName>
    <definedName name="XRefPaste72" hidden="1">#REF!</definedName>
    <definedName name="XRefPaste72Row" localSheetId="6" hidden="1">#REF!</definedName>
    <definedName name="XRefPaste72Row" hidden="1">#REF!</definedName>
    <definedName name="XRefPaste73" localSheetId="6" hidden="1">#REF!</definedName>
    <definedName name="XRefPaste73" hidden="1">#REF!</definedName>
    <definedName name="XRefPaste73Row" localSheetId="6" hidden="1">#REF!</definedName>
    <definedName name="XRefPaste73Row" hidden="1">#REF!</definedName>
    <definedName name="XRefPaste74" localSheetId="6" hidden="1">#REF!</definedName>
    <definedName name="XRefPaste74" hidden="1">#REF!</definedName>
    <definedName name="XRefPaste74Row" localSheetId="6" hidden="1">#REF!</definedName>
    <definedName name="XRefPaste74Row" hidden="1">#REF!</definedName>
    <definedName name="XRefPaste75" localSheetId="6" hidden="1">#REF!</definedName>
    <definedName name="XRefPaste75" hidden="1">#REF!</definedName>
    <definedName name="XRefPaste75Row" localSheetId="6" hidden="1">#REF!</definedName>
    <definedName name="XRefPaste75Row" hidden="1">#REF!</definedName>
    <definedName name="XRefPaste76" localSheetId="6" hidden="1">#REF!</definedName>
    <definedName name="XRefPaste76" hidden="1">#REF!</definedName>
    <definedName name="XRefPaste76Row" localSheetId="6" hidden="1">#REF!</definedName>
    <definedName name="XRefPaste76Row" hidden="1">#REF!</definedName>
    <definedName name="XRefPaste77" localSheetId="6" hidden="1">#REF!</definedName>
    <definedName name="XRefPaste77" hidden="1">#REF!</definedName>
    <definedName name="XRefPaste77Row" localSheetId="6" hidden="1">#REF!</definedName>
    <definedName name="XRefPaste77Row" hidden="1">#REF!</definedName>
    <definedName name="XRefPaste78" localSheetId="6" hidden="1">#REF!</definedName>
    <definedName name="XRefPaste78" hidden="1">#REF!</definedName>
    <definedName name="XRefPaste78Row" localSheetId="6" hidden="1">#REF!</definedName>
    <definedName name="XRefPaste78Row" hidden="1">#REF!</definedName>
    <definedName name="XRefPaste79" localSheetId="6" hidden="1">#REF!</definedName>
    <definedName name="XRefPaste79" hidden="1">#REF!</definedName>
    <definedName name="XRefPaste79Row" localSheetId="6" hidden="1">#REF!</definedName>
    <definedName name="XRefPaste79Row" hidden="1">#REF!</definedName>
    <definedName name="XRefPaste7Row" localSheetId="6" hidden="1">#REF!</definedName>
    <definedName name="XRefPaste7Row" hidden="1">#REF!</definedName>
    <definedName name="XRefPaste8" localSheetId="6" hidden="1">#REF!</definedName>
    <definedName name="XRefPaste8" hidden="1">#REF!</definedName>
    <definedName name="XRefPaste80" localSheetId="6" hidden="1">#REF!</definedName>
    <definedName name="XRefPaste80" hidden="1">#REF!</definedName>
    <definedName name="XRefPaste80Row" localSheetId="6" hidden="1">#REF!</definedName>
    <definedName name="XRefPaste80Row" hidden="1">#REF!</definedName>
    <definedName name="XRefPaste81" localSheetId="6" hidden="1">#REF!</definedName>
    <definedName name="XRefPaste81" hidden="1">#REF!</definedName>
    <definedName name="XRefPaste81Row" localSheetId="6" hidden="1">#REF!</definedName>
    <definedName name="XRefPaste81Row" hidden="1">#REF!</definedName>
    <definedName name="XRefPaste82" localSheetId="6" hidden="1">#REF!</definedName>
    <definedName name="XRefPaste82" hidden="1">#REF!</definedName>
    <definedName name="XRefPaste82Row" localSheetId="6" hidden="1">#REF!</definedName>
    <definedName name="XRefPaste82Row" hidden="1">#REF!</definedName>
    <definedName name="XRefPaste83" localSheetId="6" hidden="1">#REF!</definedName>
    <definedName name="XRefPaste83" hidden="1">#REF!</definedName>
    <definedName name="XRefPaste83Row" localSheetId="6" hidden="1">#REF!</definedName>
    <definedName name="XRefPaste83Row" hidden="1">#REF!</definedName>
    <definedName name="XRefPaste84" localSheetId="6" hidden="1">#REF!</definedName>
    <definedName name="XRefPaste84" hidden="1">#REF!</definedName>
    <definedName name="XRefPaste84Row" localSheetId="6" hidden="1">#REF!</definedName>
    <definedName name="XRefPaste84Row" hidden="1">#REF!</definedName>
    <definedName name="XRefPaste85" localSheetId="6" hidden="1">#REF!</definedName>
    <definedName name="XRefPaste85" hidden="1">#REF!</definedName>
    <definedName name="XRefPaste85Row" localSheetId="6" hidden="1">#REF!</definedName>
    <definedName name="XRefPaste85Row" hidden="1">#REF!</definedName>
    <definedName name="XRefPaste86" localSheetId="6" hidden="1">#REF!</definedName>
    <definedName name="XRefPaste86" hidden="1">#REF!</definedName>
    <definedName name="XRefPaste86Row" localSheetId="6" hidden="1">#REF!</definedName>
    <definedName name="XRefPaste86Row" hidden="1">#REF!</definedName>
    <definedName name="XRefPaste87" localSheetId="6" hidden="1">#REF!</definedName>
    <definedName name="XRefPaste87" hidden="1">#REF!</definedName>
    <definedName name="XRefPaste87Row" localSheetId="6" hidden="1">#REF!</definedName>
    <definedName name="XRefPaste87Row" hidden="1">#REF!</definedName>
    <definedName name="XRefPaste88" localSheetId="6" hidden="1">#REF!</definedName>
    <definedName name="XRefPaste88" hidden="1">#REF!</definedName>
    <definedName name="XRefPaste88Row" localSheetId="6" hidden="1">#REF!</definedName>
    <definedName name="XRefPaste88Row" hidden="1">#REF!</definedName>
    <definedName name="XRefPaste89" localSheetId="6" hidden="1">#REF!</definedName>
    <definedName name="XRefPaste89" hidden="1">#REF!</definedName>
    <definedName name="XRefPaste89Row" localSheetId="6" hidden="1">#REF!</definedName>
    <definedName name="XRefPaste89Row" hidden="1">#REF!</definedName>
    <definedName name="XRefPaste8Row" localSheetId="6" hidden="1">#REF!</definedName>
    <definedName name="XRefPaste8Row" hidden="1">#REF!</definedName>
    <definedName name="XRefPaste9" hidden="1">#REF!</definedName>
    <definedName name="XRefPaste90" localSheetId="6" hidden="1">#REF!</definedName>
    <definedName name="XRefPaste90" hidden="1">#REF!</definedName>
    <definedName name="XRefPaste90Row" localSheetId="6" hidden="1">#REF!</definedName>
    <definedName name="XRefPaste90Row" hidden="1">#REF!</definedName>
    <definedName name="XRefPaste91" localSheetId="6" hidden="1">#REF!</definedName>
    <definedName name="XRefPaste91" hidden="1">#REF!</definedName>
    <definedName name="XRefPaste91Row" localSheetId="6" hidden="1">#REF!</definedName>
    <definedName name="XRefPaste91Row" hidden="1">#REF!</definedName>
    <definedName name="XRefPaste92" localSheetId="6" hidden="1">#REF!</definedName>
    <definedName name="XRefPaste92" hidden="1">#REF!</definedName>
    <definedName name="XRefPaste92Row" localSheetId="6" hidden="1">#REF!</definedName>
    <definedName name="XRefPaste92Row" hidden="1">#REF!</definedName>
    <definedName name="XRefPaste93" localSheetId="6" hidden="1">#REF!</definedName>
    <definedName name="XRefPaste93" hidden="1">#REF!</definedName>
    <definedName name="XRefPaste93Row" localSheetId="6" hidden="1">#REF!</definedName>
    <definedName name="XRefPaste93Row" hidden="1">#REF!</definedName>
    <definedName name="XRefPaste94" localSheetId="6" hidden="1">#REF!</definedName>
    <definedName name="XRefPaste94" hidden="1">#REF!</definedName>
    <definedName name="XRefPaste94Row" localSheetId="6" hidden="1">#REF!</definedName>
    <definedName name="XRefPaste94Row" hidden="1">#REF!</definedName>
    <definedName name="XRefPaste95" localSheetId="6" hidden="1">#REF!</definedName>
    <definedName name="XRefPaste95" hidden="1">#REF!</definedName>
    <definedName name="XRefPaste95Row" localSheetId="6" hidden="1">#REF!</definedName>
    <definedName name="XRefPaste95Row" hidden="1">#REF!</definedName>
    <definedName name="XRefPaste96" localSheetId="6" hidden="1">#REF!</definedName>
    <definedName name="XRefPaste96" hidden="1">#REF!</definedName>
    <definedName name="XRefPaste96Row" localSheetId="6" hidden="1">#REF!</definedName>
    <definedName name="XRefPaste96Row" hidden="1">#REF!</definedName>
    <definedName name="XRefPaste97" localSheetId="6" hidden="1">#REF!</definedName>
    <definedName name="XRefPaste97" hidden="1">#REF!</definedName>
    <definedName name="XRefPaste97Row" localSheetId="6" hidden="1">#REF!</definedName>
    <definedName name="XRefPaste97Row" hidden="1">#REF!</definedName>
    <definedName name="XRefPaste98" localSheetId="6" hidden="1">#REF!</definedName>
    <definedName name="XRefPaste98" hidden="1">#REF!</definedName>
    <definedName name="XRefPaste98Row" localSheetId="6" hidden="1">#REF!</definedName>
    <definedName name="XRefPaste98Row" hidden="1">#REF!</definedName>
    <definedName name="XRefPaste99" localSheetId="6" hidden="1">#REF!</definedName>
    <definedName name="XRefPaste99" hidden="1">#REF!</definedName>
    <definedName name="XRefPaste99Row" localSheetId="6" hidden="1">#REF!</definedName>
    <definedName name="XRefPaste99Row" hidden="1">#REF!</definedName>
    <definedName name="XRefPaste9Row" localSheetId="6" hidden="1">#REF!</definedName>
    <definedName name="XRefPaste9Row" hidden="1">#REF!</definedName>
    <definedName name="XRefPasteRangeCount" localSheetId="6" hidden="1">6</definedName>
    <definedName name="XRefPasteRangeCount" hidden="1">1</definedName>
    <definedName name="xx">#REF!</definedName>
    <definedName name="Z_5FCC9217_B3E9_4B91_A943_5F21728EBEE9_.wvu.PrintArea" localSheetId="3" hidden="1">BG!$A$7:$J$48</definedName>
    <definedName name="Z_5FCC9217_B3E9_4B91_A943_5F21728EBEE9_.wvu.PrintArea" localSheetId="4" hidden="1">EERR!$A$8:$F$44</definedName>
    <definedName name="Z_5FCC9217_B3E9_4B91_A943_5F21728EBEE9_.wvu.PrintArea" localSheetId="5" hidden="1">EFE!$A$9:$F$59</definedName>
    <definedName name="Z_5FCC9217_B3E9_4B91_A943_5F21728EBEE9_.wvu.PrintArea" localSheetId="9" hidden="1">'Nota 4 a Nota 9'!$A$9:$I$119</definedName>
    <definedName name="Z_5FCC9217_B3E9_4B91_A943_5F21728EBEE9_.wvu.PrintArea" localSheetId="8" hidden="1">'Notas 1 a Nota 3'!$B$9:$L$66</definedName>
    <definedName name="Z_5FCC9217_B3E9_4B91_A943_5F21728EBEE9_.wvu.PrintArea" localSheetId="6" hidden="1">VPN!$B$10:$L$34</definedName>
    <definedName name="Z_5FCC9217_B3E9_4B91_A943_5F21728EBEE9_.wvu.Rows" localSheetId="5" hidden="1">EFE!#REF!</definedName>
    <definedName name="Z_7015FC6D_0680_4B00_AA0E_B83DA1D0B666_.wvu.PrintArea" localSheetId="3" hidden="1">BG!$A$7:$J$48</definedName>
    <definedName name="Z_7015FC6D_0680_4B00_AA0E_B83DA1D0B666_.wvu.PrintArea" localSheetId="4" hidden="1">EERR!$A$8:$F$44</definedName>
    <definedName name="Z_7015FC6D_0680_4B00_AA0E_B83DA1D0B666_.wvu.PrintArea" localSheetId="5" hidden="1">EFE!$A$9:$F$59</definedName>
    <definedName name="Z_7015FC6D_0680_4B00_AA0E_B83DA1D0B666_.wvu.PrintArea" localSheetId="9" hidden="1">'Nota 4 a Nota 9'!$A$9:$I$119</definedName>
    <definedName name="Z_7015FC6D_0680_4B00_AA0E_B83DA1D0B666_.wvu.PrintArea" localSheetId="8" hidden="1">'Notas 1 a Nota 3'!$B$9:$L$66</definedName>
    <definedName name="Z_7015FC6D_0680_4B00_AA0E_B83DA1D0B666_.wvu.PrintArea" localSheetId="6" hidden="1">VPN!$B$10:$L$34</definedName>
    <definedName name="Z_7015FC6D_0680_4B00_AA0E_B83DA1D0B666_.wvu.Rows" localSheetId="5" hidden="1">EFE!#REF!</definedName>
    <definedName name="Z_970CBB53_F4B3_462F_AEFE_2BC403F5F0AD_.wvu.PrintArea" localSheetId="9" hidden="1">'Nota 4 a Nota 9'!$A$9:$I$119</definedName>
    <definedName name="Z_970CBB53_F4B3_462F_AEFE_2BC403F5F0AD_.wvu.PrintArea" localSheetId="8" hidden="1">'Notas 1 a Nota 3'!$B$9:$L$66</definedName>
    <definedName name="Z_B9F63820_5C32_455A_BC9D_0BE84D6B0867_.wvu.PrintArea" localSheetId="3" hidden="1">BG!$A$7:$J$48</definedName>
    <definedName name="Z_B9F63820_5C32_455A_BC9D_0BE84D6B0867_.wvu.PrintArea" localSheetId="4" hidden="1">EERR!$A$8:$F$44</definedName>
    <definedName name="Z_B9F63820_5C32_455A_BC9D_0BE84D6B0867_.wvu.PrintArea" localSheetId="5" hidden="1">EFE!$A$9:$F$59</definedName>
    <definedName name="Z_B9F63820_5C32_455A_BC9D_0BE84D6B0867_.wvu.PrintArea" localSheetId="6" hidden="1">VPN!$B$10:$L$34</definedName>
    <definedName name="Z_B9F63820_5C32_455A_BC9D_0BE84D6B0867_.wvu.Rows" localSheetId="5" hidden="1">EFE!#REF!</definedName>
    <definedName name="Z_F3648BCD_1CED_4BBB_AE63_37BDB925883F_.wvu.PrintArea" localSheetId="3" hidden="1">BG!$A$7:$J$48</definedName>
    <definedName name="Z_F3648BCD_1CED_4BBB_AE63_37BDB925883F_.wvu.PrintArea" localSheetId="4" hidden="1">EERR!$A$8:$F$44</definedName>
    <definedName name="Z_F3648BCD_1CED_4BBB_AE63_37BDB925883F_.wvu.PrintArea" localSheetId="5" hidden="1">EFE!$A$9:$F$59</definedName>
    <definedName name="Z_F3648BCD_1CED_4BBB_AE63_37BDB925883F_.wvu.PrintArea" localSheetId="9" hidden="1">'Nota 4 a Nota 9'!$A$9:$I$119</definedName>
    <definedName name="Z_F3648BCD_1CED_4BBB_AE63_37BDB925883F_.wvu.PrintArea" localSheetId="8" hidden="1">'Notas 1 a Nota 3'!$B$9:$L$66</definedName>
    <definedName name="Z_F3648BCD_1CED_4BBB_AE63_37BDB925883F_.wvu.PrintArea" localSheetId="6" hidden="1">VPN!$B$10:$L$34</definedName>
    <definedName name="Z_F3648BCD_1CED_4BBB_AE63_37BDB925883F_.wvu.Rows" localSheetId="5" hidden="1">EFE!#REF!</definedName>
    <definedName name="zdfd" localSheetId="1" hidden="1">#REF!</definedName>
    <definedName name="zdfd" localSheetId="9" hidden="1">#REF!</definedName>
    <definedName name="zdfd" localSheetId="8" hidden="1">#REF!</definedName>
    <definedName name="zdfd" hidden="1">#REF!</definedName>
  </definedNames>
  <calcPr calcId="191029"/>
  <customWorkbookViews>
    <customWorkbookView name="Yohana Benitez - Vista personalizada" guid="{B9F63820-5C32-455A-BC9D-0BE84D6B0867}" mergeInterval="0" personalView="1" maximized="1" xWindow="-8" yWindow="-8" windowWidth="1382" windowHeight="744" tabRatio="954" activeSheetId="9"/>
    <customWorkbookView name="Alejandro Otazú - Vista personalizada" guid="{7015FC6D-0680-4B00-AA0E-B83DA1D0B666}" mergeInterval="0" personalView="1" maximized="1" xWindow="-9" yWindow="-9" windowWidth="1938" windowHeight="1048" tabRatio="954" activeSheetId="9"/>
    <customWorkbookView name="Shirley Vichini - Vista personalizada" guid="{5FCC9217-B3E9-4B91-A943-5F21728EBEE9}" mergeInterval="0" personalView="1" maximized="1" xWindow="-9" yWindow="-9" windowWidth="1938" windowHeight="1048" tabRatio="954" activeSheetId="9"/>
    <customWorkbookView name="Dahiana Sanchez - Vista personalizada" guid="{F3648BCD-1CED-4BBB-AE63-37BDB925883F}" mergeInterval="0" personalView="1" maximized="1" xWindow="-9" yWindow="-9" windowWidth="1938" windowHeight="1048" tabRatio="954"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9" i="42" l="1"/>
  <c r="C88" i="42"/>
  <c r="C89" i="42" s="1"/>
  <c r="D35" i="37"/>
  <c r="C74" i="42"/>
  <c r="C63" i="42"/>
  <c r="C64" i="42" s="1"/>
  <c r="D52" i="42"/>
  <c r="C52" i="42"/>
  <c r="E41" i="42"/>
  <c r="E40" i="42"/>
  <c r="E39" i="42"/>
  <c r="E38" i="42"/>
  <c r="B10" i="41" l="1"/>
  <c r="B8" i="41"/>
  <c r="I17" i="37"/>
  <c r="I35" i="37"/>
  <c r="E31" i="40"/>
  <c r="E19" i="40"/>
  <c r="E18" i="40"/>
  <c r="E17" i="40"/>
  <c r="E16" i="40"/>
  <c r="E27" i="40"/>
  <c r="E25" i="40"/>
  <c r="E24" i="40"/>
  <c r="E23" i="40"/>
  <c r="E22" i="40"/>
  <c r="E26" i="40"/>
  <c r="B12" i="40"/>
  <c r="B11" i="40"/>
  <c r="B9" i="40"/>
  <c r="G9" i="43"/>
  <c r="Y9" i="43" s="1"/>
  <c r="G5" i="43"/>
  <c r="M5" i="43" s="1"/>
  <c r="Y5" i="43" s="1"/>
  <c r="E9" i="43"/>
  <c r="D11" i="43"/>
  <c r="G11" i="43"/>
  <c r="C11" i="43"/>
  <c r="C9" i="43"/>
  <c r="C10" i="43"/>
  <c r="C8" i="43"/>
  <c r="G8" i="43" s="1"/>
  <c r="C7" i="43"/>
  <c r="G7" i="43" s="1"/>
  <c r="T7" i="43" s="1"/>
  <c r="Y7" i="43" s="1"/>
  <c r="C6" i="43"/>
  <c r="G6" i="43" s="1"/>
  <c r="C5" i="43"/>
  <c r="C4" i="43"/>
  <c r="G4" i="43" s="1"/>
  <c r="Y4" i="43" s="1"/>
  <c r="B13" i="39"/>
  <c r="B10" i="39"/>
  <c r="E23" i="38"/>
  <c r="C23" i="38"/>
  <c r="J22" i="38"/>
  <c r="K22" i="38" s="1"/>
  <c r="K19" i="38"/>
  <c r="K21" i="38"/>
  <c r="D23" i="38"/>
  <c r="M6" i="43" l="1"/>
  <c r="Y6" i="43"/>
  <c r="T8" i="43"/>
  <c r="Y8" i="43" s="1"/>
  <c r="C12" i="43"/>
  <c r="B13" i="38" l="1"/>
  <c r="B12" i="38"/>
  <c r="B10" i="38"/>
  <c r="J25" i="37"/>
  <c r="D17" i="37"/>
  <c r="I18" i="37"/>
  <c r="I16" i="37"/>
  <c r="I15" i="37"/>
  <c r="D23" i="37"/>
  <c r="D16" i="37"/>
  <c r="I25" i="37" l="1"/>
  <c r="D42" i="42" l="1"/>
  <c r="C41" i="42"/>
  <c r="C40" i="42"/>
  <c r="C39" i="42"/>
  <c r="C38" i="42"/>
  <c r="F23" i="39" l="1"/>
  <c r="F28" i="39" s="1"/>
  <c r="F30" i="39" s="1"/>
  <c r="O12" i="43" l="1"/>
  <c r="G20" i="38"/>
  <c r="F20" i="38"/>
  <c r="J35" i="37" l="1"/>
  <c r="J34" i="37" s="1"/>
  <c r="F42" i="42" l="1"/>
  <c r="Q12" i="43" l="1"/>
  <c r="P12" i="43"/>
  <c r="L12" i="43"/>
  <c r="E25" i="39" s="1"/>
  <c r="W12" i="43"/>
  <c r="V12" i="43"/>
  <c r="U12" i="43"/>
  <c r="F23" i="38" l="1"/>
  <c r="J20" i="38"/>
  <c r="F46" i="39"/>
  <c r="F39" i="39"/>
  <c r="D58" i="38"/>
  <c r="I23" i="38"/>
  <c r="H23" i="38"/>
  <c r="G23" i="38"/>
  <c r="J23" i="38" l="1"/>
  <c r="K23" i="38" s="1"/>
  <c r="M23" i="38" s="1"/>
  <c r="K20" i="38"/>
  <c r="C54" i="42"/>
  <c r="F89" i="42"/>
  <c r="D37" i="37"/>
  <c r="D15" i="37"/>
  <c r="E76" i="42"/>
  <c r="E65" i="42"/>
  <c r="F48" i="39"/>
  <c r="F50" i="39" s="1"/>
  <c r="I34" i="37" l="1"/>
  <c r="E89" i="42"/>
  <c r="D25" i="37"/>
  <c r="D39" i="37" s="1"/>
  <c r="D54" i="42"/>
  <c r="F54" i="42" s="1"/>
  <c r="C75" i="42"/>
  <c r="E75" i="42" s="1"/>
  <c r="J50" i="39"/>
  <c r="E64" i="42"/>
  <c r="F15" i="40"/>
  <c r="F21" i="40"/>
  <c r="S12" i="43"/>
  <c r="E15" i="40"/>
  <c r="G10" i="43"/>
  <c r="E37" i="37"/>
  <c r="E49" i="39"/>
  <c r="F12" i="43"/>
  <c r="E15" i="37"/>
  <c r="E54" i="42"/>
  <c r="T12" i="43"/>
  <c r="J32" i="37"/>
  <c r="J39" i="37" s="1"/>
  <c r="I32" i="37"/>
  <c r="M10" i="43" l="1"/>
  <c r="Y10" i="43"/>
  <c r="I39" i="37"/>
  <c r="L39" i="37" s="1"/>
  <c r="F29" i="40"/>
  <c r="F33" i="40" s="1"/>
  <c r="E12" i="43"/>
  <c r="I12" i="43"/>
  <c r="E25" i="37"/>
  <c r="X12" i="43"/>
  <c r="X13" i="43" s="1"/>
  <c r="W13" i="43"/>
  <c r="E39" i="37" l="1"/>
  <c r="M39" i="37" s="1"/>
  <c r="R12" i="43"/>
  <c r="J12" i="43"/>
  <c r="K12" i="43"/>
  <c r="D12" i="43"/>
  <c r="E13" i="43" s="1"/>
  <c r="H12" i="43"/>
  <c r="E42" i="39"/>
  <c r="E46" i="39" s="1"/>
  <c r="E37" i="39" l="1"/>
  <c r="E39" i="39" s="1"/>
  <c r="S13" i="43"/>
  <c r="E23" i="39"/>
  <c r="N12" i="43" l="1"/>
  <c r="E29" i="39" l="1"/>
  <c r="M12" i="43" l="1"/>
  <c r="E27" i="39" s="1"/>
  <c r="E21" i="40"/>
  <c r="E29" i="40" s="1"/>
  <c r="E33" i="40" s="1"/>
  <c r="G33" i="40" s="1"/>
  <c r="N13" i="43" l="1"/>
  <c r="E28" i="39"/>
  <c r="E30" i="39" s="1"/>
  <c r="E48" i="39" s="1"/>
  <c r="E50" i="39" l="1"/>
  <c r="I50" i="39" s="1"/>
  <c r="Y12" i="43"/>
  <c r="G12" i="43"/>
  <c r="Y13" i="43" s="1"/>
  <c r="Y14" i="43" l="1"/>
</calcChain>
</file>

<file path=xl/sharedStrings.xml><?xml version="1.0" encoding="utf-8"?>
<sst xmlns="http://schemas.openxmlformats.org/spreadsheetml/2006/main" count="500" uniqueCount="389">
  <si>
    <t>Cuenta</t>
  </si>
  <si>
    <t>ACTIVO</t>
  </si>
  <si>
    <t>ACTIVO CORRIENTE</t>
  </si>
  <si>
    <t>DISPONIBILIDADES</t>
  </si>
  <si>
    <t>ACTIVO NO CORRIENTE</t>
  </si>
  <si>
    <t>PASIVO</t>
  </si>
  <si>
    <t>PASIVO CORRIENTE</t>
  </si>
  <si>
    <t>CAPITAL</t>
  </si>
  <si>
    <t>RESERVAS</t>
  </si>
  <si>
    <t>RESULTADO DEL EJERCICIO</t>
  </si>
  <si>
    <t>INGRESOS OPERATIVOS</t>
  </si>
  <si>
    <t>IMPUESTO A LA RENTA</t>
  </si>
  <si>
    <t xml:space="preserve">Caja </t>
  </si>
  <si>
    <t>Bancos</t>
  </si>
  <si>
    <t>TOTAL ACTIVO CORRIENTE</t>
  </si>
  <si>
    <t>PATRIMONIO NETO</t>
  </si>
  <si>
    <t>TOTAL ACTIVO NO CORRIENTE</t>
  </si>
  <si>
    <t>TOTAL ACTIVO</t>
  </si>
  <si>
    <t>TOTAL PASIVO CORRIENTE</t>
  </si>
  <si>
    <t>TOTAL PASIVO Y PATRIMONIO NETO</t>
  </si>
  <si>
    <t>TOTAL</t>
  </si>
  <si>
    <t>Movimientos</t>
  </si>
  <si>
    <t>Resultado del ejercicio</t>
  </si>
  <si>
    <t>Efectivo pagado a empleados</t>
  </si>
  <si>
    <t>Total de Efectivo de las actividades operativas antes del cambio en los activos de operaciones</t>
  </si>
  <si>
    <t>Efectivo neto de actividades de operación</t>
  </si>
  <si>
    <t xml:space="preserve">Proveniente de préstamos y otras deudas </t>
  </si>
  <si>
    <t>Efectivo neto en actividades de financiamiento</t>
  </si>
  <si>
    <t>Aumento (o disminución) neto de efectivo y sus equivalentes</t>
  </si>
  <si>
    <t>Efectivo y su equivalente al comienzo del período</t>
  </si>
  <si>
    <t>Efectivo y su equivalente al cierre del período</t>
  </si>
  <si>
    <t>Concepto</t>
  </si>
  <si>
    <t>Total</t>
  </si>
  <si>
    <t>Totales</t>
  </si>
  <si>
    <t>Intereses pagados</t>
  </si>
  <si>
    <t>PASIVO NO CORRIENTE</t>
  </si>
  <si>
    <t>TOTAL PASIVO NO CORRIENTE</t>
  </si>
  <si>
    <t>Presidente</t>
  </si>
  <si>
    <t>Suscripto</t>
  </si>
  <si>
    <t>A Integrar</t>
  </si>
  <si>
    <t>Legal</t>
  </si>
  <si>
    <t>Facultativa</t>
  </si>
  <si>
    <t>Revalúo</t>
  </si>
  <si>
    <t>RESULTADOS</t>
  </si>
  <si>
    <t>Acumulados</t>
  </si>
  <si>
    <t>Del Ejercicio</t>
  </si>
  <si>
    <t>Movimientos Subsecuentes</t>
  </si>
  <si>
    <t>Transf. a dividendos a pagar</t>
  </si>
  <si>
    <t>(Aumento) Disminución en los activos de operación</t>
  </si>
  <si>
    <t>Fondos colocados a corto plazo</t>
  </si>
  <si>
    <t>Aumento (Disminución) en los pasivos operativos</t>
  </si>
  <si>
    <t>Efectivo neto de actividades de operación antes de impuestos</t>
  </si>
  <si>
    <t>Inversiones en otras empresas</t>
  </si>
  <si>
    <t>Inversiones temporarias</t>
  </si>
  <si>
    <t>Intereses percibidos</t>
  </si>
  <si>
    <t>Dividendos percibidos</t>
  </si>
  <si>
    <t>Efectivo neto (o usado) en actividades de inversión</t>
  </si>
  <si>
    <t>Aportes de Capital</t>
  </si>
  <si>
    <t>CRÉDITOS</t>
  </si>
  <si>
    <t>INGRESOS</t>
  </si>
  <si>
    <t>GASTOS FINANCIEROS</t>
  </si>
  <si>
    <t>EGRESOS</t>
  </si>
  <si>
    <t>ACTIVOS CORRIENTES</t>
  </si>
  <si>
    <t>PASIVOS CORRIENTES</t>
  </si>
  <si>
    <t>PASIVOS</t>
  </si>
  <si>
    <t>El rubro disponibilidades está compuesto por las siguientes cuentas:</t>
  </si>
  <si>
    <t xml:space="preserve">Créditos </t>
  </si>
  <si>
    <t>CUENTAS</t>
  </si>
  <si>
    <t>BALANCE Y RESULTADOS</t>
  </si>
  <si>
    <t>ELIMINACIONES</t>
  </si>
  <si>
    <t>VARIACIÓN</t>
  </si>
  <si>
    <t>ACTIVIDADES DE OPERACIONES</t>
  </si>
  <si>
    <t>ACTIVIDADES DE INVERSIÓN</t>
  </si>
  <si>
    <t>ACTIVIDADES DE FINANCIAMIENTO</t>
  </si>
  <si>
    <t>DIFERENCIA DE CAMBIO</t>
  </si>
  <si>
    <t>DEBITOS</t>
  </si>
  <si>
    <t>DEBITOS (CRÉDITOS)</t>
  </si>
  <si>
    <t>Efectivo Pagado a Empleados</t>
  </si>
  <si>
    <t>Efectivo generado por otras actividades</t>
  </si>
  <si>
    <t>Contadora</t>
  </si>
  <si>
    <t xml:space="preserve"> </t>
  </si>
  <si>
    <t>A continuación, se resumen las políticas de contabilidad más significativas aplicadas por la Sociedad:</t>
  </si>
  <si>
    <t>a) Bases de contabilización</t>
  </si>
  <si>
    <t>b) Información comparativa</t>
  </si>
  <si>
    <t>d. Activos intangibles:</t>
  </si>
  <si>
    <t>b. Venta de títulos: Se reconoce como ingreso la diferencia de precio entre el valor de venta de un activo propio y el valor en libros a la fecha de transacción.</t>
  </si>
  <si>
    <t xml:space="preserve">Para la preparación del estado de flujo de efectivo fue utilizado el método directo, con la clasificación de flujo de efectivo por actividades operativas, de inversión y de financiamiento. </t>
  </si>
  <si>
    <t>Detalle</t>
  </si>
  <si>
    <t>Ganancias por valuación de activos monetarios en moneda extranjera</t>
  </si>
  <si>
    <t>Ganancias por valuación de pasivos monetarios en moneda extranjera</t>
  </si>
  <si>
    <t>Pérdidas por valuación de activos monetarios en moneda extranjera</t>
  </si>
  <si>
    <t>Pérdidas por valuación de pasivos monetarios en moneda extranjera</t>
  </si>
  <si>
    <t>Los otros activos corrientes y no corrientes se componen como sigue:</t>
  </si>
  <si>
    <t>Gs.</t>
  </si>
  <si>
    <t>6.a) Compromisos directos</t>
  </si>
  <si>
    <t>6.b) Contingencias legales</t>
  </si>
  <si>
    <t>La Sociedad no cuenta con contingencias legales a la fecha de cierre de los presentes estados financieros.</t>
  </si>
  <si>
    <t>A la fecha de la emisión de los presentes estados financieros, no existen sanciones de ninguna naturaleza que la Comisión Nacional de Valores u otras instituciones fiscalizadoras hayan impuesto a la Sociedad.</t>
  </si>
  <si>
    <t>Deudas Fiscales</t>
  </si>
  <si>
    <t>TOTAL PATRIMONIO NETO (según el Estado de Cambios en el Patrimonio Neto)</t>
  </si>
  <si>
    <t>Ingreso en efectivo por comisiones y otros</t>
  </si>
  <si>
    <t>1.1  Naturaleza jurídica de las actividades de la sociedad</t>
  </si>
  <si>
    <t>4.a) Valuación en moneda extranjera</t>
  </si>
  <si>
    <t>4.b) Posición en moneda extranjera</t>
  </si>
  <si>
    <t>4.c) Diferencia de cambio en moneda extranjera</t>
  </si>
  <si>
    <t>5.1) Disponibilidades</t>
  </si>
  <si>
    <t>5.17) Egresos</t>
  </si>
  <si>
    <t>Gastos de Administracion</t>
  </si>
  <si>
    <t>Egresos por operaciones y servicios de personas relacionadas</t>
  </si>
  <si>
    <t>CAPITAL INTEGRADO</t>
  </si>
  <si>
    <t>Capital Suscripto</t>
  </si>
  <si>
    <t>Resultado Del Ejercicio</t>
  </si>
  <si>
    <t xml:space="preserve">Ingreso en efectivo por comisiones </t>
  </si>
  <si>
    <t>Efectivo Pagado por compra de cartera</t>
  </si>
  <si>
    <t>Inversiones Temporarias</t>
  </si>
  <si>
    <t xml:space="preserve">Adquisicion de Acciones y titulos de Deudas y otros titulos de </t>
  </si>
  <si>
    <t>Provenientes de Prestamos y otras Deudas</t>
  </si>
  <si>
    <t xml:space="preserve">Dividendos Pagados </t>
  </si>
  <si>
    <t>Intereses Pagados</t>
  </si>
  <si>
    <t>2.1) Bases para la preparación de los estados financieros</t>
  </si>
  <si>
    <t>2.2) Criterios de valuación</t>
  </si>
  <si>
    <t>2.3) Política de constitución de previsiones</t>
  </si>
  <si>
    <t>2.4) Política de depreciaciones y amortizaciones</t>
  </si>
  <si>
    <t>2.5) Política de reconocimiento de ingresos</t>
  </si>
  <si>
    <t>2.6) Base para la preparación del Estado de flujo de efectivo</t>
  </si>
  <si>
    <t>No se han registrado cambios en las políticas y procedimientos contables desde el inicio de las actividades de la sociedad.</t>
  </si>
  <si>
    <t>A la fecha de la emisión de los presentes estados financieros, no existen limitaciones de disponibilidad y/o restriccion del derecho de propiedad de ninguna naturaleza que la Comisión Nacional de Valores u otras instituciones hayan impuesto a la Sociedad.</t>
  </si>
  <si>
    <t>Accionista</t>
  </si>
  <si>
    <t xml:space="preserve">Deudas Finacieras </t>
  </si>
  <si>
    <t>FLUJO DE EFECTIVO POR ACTIVIDADES OPERATIVAS</t>
  </si>
  <si>
    <t>FLUJO DE EFECTIVO POR ACTIVIDADES DE FINANCIAMIENTO</t>
  </si>
  <si>
    <t>NOTA 1. INFORMACIÓN BÁSICA DE LA EMPRESA</t>
  </si>
  <si>
    <t>NOTA 2. PRINCIPALES POLÍTICAS Y PRÁCTICAS CONTABLES APLICADAS</t>
  </si>
  <si>
    <t>NOTA 3. CAMBIO DE POLÍTICAS Y PROCEDIMIENTOS DE CONTABILIDAD</t>
  </si>
  <si>
    <t>NOTA 4. CRITERIOS ESPECÍFICOS DE VALUACIÓN</t>
  </si>
  <si>
    <t>A continuación, se detalla la composición:</t>
  </si>
  <si>
    <t>NOTA 6. INFORMACIÓN REFERENTE A CONTINGENCIAS Y COMPROMISOS</t>
  </si>
  <si>
    <t>La Sociedad no cuenta con garantías otorgadas que impliquen activos comprometidos a la fecha de cierre de los estados financieros.</t>
  </si>
  <si>
    <t xml:space="preserve">Inversiones Permanentes </t>
  </si>
  <si>
    <t>Comisiones Cobradas</t>
  </si>
  <si>
    <t>Disponibilidades</t>
  </si>
  <si>
    <t xml:space="preserve">ESTADO DE FLUJO DE EFECTIVO </t>
  </si>
  <si>
    <t xml:space="preserve">ESTADO DE RESULTADOS </t>
  </si>
  <si>
    <t xml:space="preserve">BALANCE GENERAL </t>
  </si>
  <si>
    <t>(Cifras expresadas en guaraníes)</t>
  </si>
  <si>
    <t>Los estados financieros han sido preparados de acuerdo con las normas establecidas por la Comisión Nacional de Valores aplicables a las Administradores de Fondos Patrimoniales de Inversion, y con Normas de Información Financiera (NIF) emitidas por el Consejo de Contadores Públicos del Paraguay.</t>
  </si>
  <si>
    <t>Títulos de deudas: Los títulos de deuda son registrados a su valor de adquisición más los intereses devengados; cuando las inversiones incluyen cláusulas de ajuste, las mismas se ajustan en base al método de ajuste pactado. Cuando el valor de mercado de la inversión es menor a su costo, la diferencia se carga al resultado del ejercicio correspondiente. Los intereses generados por estos títulos son registrados en resultados conforme se devengan.</t>
  </si>
  <si>
    <t xml:space="preserve"> - Activo Intangibles y Cargos diferidos:  Las amortizaciones se calculan por el método de línea recta considerando una vida útil de 60 meses.</t>
  </si>
  <si>
    <t>c. Ingresos por servicios: La Sociedad aplica el principio de lo devengado para el reconocimiento de ingresos por comisiones por administración de fondos.</t>
  </si>
  <si>
    <t>2.7 Impuesto a la renta</t>
  </si>
  <si>
    <t>El impuesto a la renta que se carga a los resultados del año se basa en la utilidad contable antes de este concepto, ajustada por las partidas que la ley incluye o excluye para la determinación de la utilidad gravable a la que se aplica la tasa del impuesto y por el reconocimiento del cargo o el ingreso originados por la aplicación del impuesto diferido, si los hubiere. La tasa legal es del 10% para el periodo presentado.</t>
  </si>
  <si>
    <t>Total Activo</t>
  </si>
  <si>
    <t>Total Pasivo</t>
  </si>
  <si>
    <t>Las diferencias de cambio correspondientes al mantenimiento de activos y pasivos en moneda extranjera se muestran netas en la línea del estado de resultados “Diferencias de cambios por de activos y pasivos monetarios en moneda extranjera” y su apertura se expone a continuación:</t>
  </si>
  <si>
    <t>NOTA 5. INFORMACIÓN REFERENTE A LOS PRINCIPALES ACTIVOS, PASIVOS Y RESULTADOS</t>
  </si>
  <si>
    <t>Corriente</t>
  </si>
  <si>
    <t>No corriente</t>
  </si>
  <si>
    <t>Cuentas a pagar a personas y empresas relacionadas</t>
  </si>
  <si>
    <t>Otros Pasivos</t>
  </si>
  <si>
    <t>RESULTADO ANTES DE IMPUESTO A LA RENTA</t>
  </si>
  <si>
    <t>Pagos a proveedores</t>
  </si>
  <si>
    <t>Adquisición de acciones y títulos de deuda y otros titulos valores</t>
  </si>
  <si>
    <t>Dividendos pagados</t>
  </si>
  <si>
    <t xml:space="preserve">Gastos de ventas </t>
  </si>
  <si>
    <t xml:space="preserve">Gastos de administracion </t>
  </si>
  <si>
    <t xml:space="preserve">Gastos fiscales </t>
  </si>
  <si>
    <t>Gastos financieros</t>
  </si>
  <si>
    <t>Otros egresos</t>
  </si>
  <si>
    <t xml:space="preserve">Ingresos financieros  </t>
  </si>
  <si>
    <t>Otros ingresos</t>
  </si>
  <si>
    <t>Nota 5.17</t>
  </si>
  <si>
    <t>(Nota 5.1)</t>
  </si>
  <si>
    <t>Creditos</t>
  </si>
  <si>
    <t>Otros Activos</t>
  </si>
  <si>
    <t>Bienes de uso</t>
  </si>
  <si>
    <t xml:space="preserve">Activos intagibles y Cargos diferidos </t>
  </si>
  <si>
    <t>ESTADO DE CAMBIOS EN EL PATRIMONIO NETO</t>
  </si>
  <si>
    <t>Impuesto a la renta</t>
  </si>
  <si>
    <t>(Nota 5.2)</t>
  </si>
  <si>
    <t>Aguinaldos</t>
  </si>
  <si>
    <t>PROVISIONES</t>
  </si>
  <si>
    <t>Moneda Extranjera Clases</t>
  </si>
  <si>
    <t>Moneda Extranjera Monto</t>
  </si>
  <si>
    <t>Cambio Vigente</t>
  </si>
  <si>
    <t>Saldo Periodo Actual (Guaranies)</t>
  </si>
  <si>
    <t>Cambio Cierre De Ejercio Anterior</t>
  </si>
  <si>
    <t>Saldo Al Cierre Ejercicio Anterior (Guaranies)</t>
  </si>
  <si>
    <t>Tipo de cambio Comprador</t>
  </si>
  <si>
    <t>Tipo de cambio Vendedor</t>
  </si>
  <si>
    <t>Tipo de Cambio Actual</t>
  </si>
  <si>
    <t>Monto ajustado Ejercicio Actual Guaranies</t>
  </si>
  <si>
    <t>Conceptos</t>
  </si>
  <si>
    <t>Fondos colocados a Corto Plazo</t>
  </si>
  <si>
    <t>Pagos a Proveedores</t>
  </si>
  <si>
    <t>Impuesto a la Renta</t>
  </si>
  <si>
    <t>Aporte de Capital</t>
  </si>
  <si>
    <t>Efectivo pagado por compra de cartera</t>
  </si>
  <si>
    <t>NOTA 7. HECHOS POSTERIORES AL CIERRE DEL EJERCICIO</t>
  </si>
  <si>
    <t>NOTA 9. SANCIONES</t>
  </si>
  <si>
    <t>Efectivo pagado para otras actividades</t>
  </si>
  <si>
    <t>NOTA 8. LIMITACIÓN A LA LIBRE DISPONIBILIDAD DE LOS ACTIVOS O DEL PATRIMONIO Y CUALQUIER RESTRICCIÓN AL DERECHO DE PROPIEDAD</t>
  </si>
  <si>
    <t>Canon Anual - Seprelad</t>
  </si>
  <si>
    <t>Las 9 notas que se acompañan forman parte integrante de los Estados Contables</t>
  </si>
  <si>
    <t>Transf. a Resultados Acumulados</t>
  </si>
  <si>
    <t>Tipo de Cambio Periodo Anterior</t>
  </si>
  <si>
    <t>Monto ajustado Periodo Anterior Guaranies</t>
  </si>
  <si>
    <t>Anticipos a Proveedores</t>
  </si>
  <si>
    <t>Comisiones Pagadas a Bancos</t>
  </si>
  <si>
    <t>Total al 31/12/2022</t>
  </si>
  <si>
    <t>Honorarios Profesionales</t>
  </si>
  <si>
    <t>Integrado
(*)</t>
  </si>
  <si>
    <t>Los Estados Financieros se expresan en guaraníes y han sido preparados sobre la base de los costos históricos, excepto por el tratamiento asignado a los activos y pasivos monetarios en moneda extranjera.</t>
  </si>
  <si>
    <t>TOTAL PASIVO</t>
  </si>
  <si>
    <t>Ingresos por operaciones y servicios a personas relacionadas</t>
  </si>
  <si>
    <t xml:space="preserve">FLUJO DE EFECTIVO POR ACTIVIDADES DE INVERSIÓN </t>
  </si>
  <si>
    <t>a. Intereses sobre títulos y otros valores: Los ingresos generados durante el ejercicio son registrados conforme se devengan.</t>
  </si>
  <si>
    <t>Se consideraron dentro del concepto de efectivo y equivalentes a los saldos en efectivo y disponibilidades en cuentas bancarias.</t>
  </si>
  <si>
    <t>Estados Financieros correspondientes al periodo del 01 de enero de 2023 al 30 de junio de 2023</t>
  </si>
  <si>
    <t>presentado en forma comparativa con el mismo periodo del ejercicio económico anterior</t>
  </si>
  <si>
    <t>ATLAS ADMINISTRADORA DE FONDOS PATRIMONIALES DE INVERSIÓN S.A.</t>
  </si>
  <si>
    <t>(*) En Guaraníes</t>
  </si>
  <si>
    <t>ATLAS A.F.P.I.S.A.</t>
  </si>
  <si>
    <t xml:space="preserve"> Balance General del 13/04/2023 al 25/07/2023</t>
  </si>
  <si>
    <t>Código</t>
  </si>
  <si>
    <t>Banco Atlas Cta. Cte. Gs. N°1432130</t>
  </si>
  <si>
    <t>Banco Atlas Cta. Cte. USD N°1432131</t>
  </si>
  <si>
    <t>INVERSIONES</t>
  </si>
  <si>
    <t>Letras de Regulación Monetaria</t>
  </si>
  <si>
    <t>LRM - 8,55% - 27/12/24</t>
  </si>
  <si>
    <t xml:space="preserve">Diferencia de Precio (+) </t>
  </si>
  <si>
    <t>Diferencia de Precio (+) LRM</t>
  </si>
  <si>
    <t>Comisiones por Cobrar</t>
  </si>
  <si>
    <t>Comisiones a Cobrar - FM DIA GS</t>
  </si>
  <si>
    <t>Créditos Fiscales</t>
  </si>
  <si>
    <t>IVA Crédito Fiscal 10%</t>
  </si>
  <si>
    <t>Anticipos a Proveedores ML</t>
  </si>
  <si>
    <t>DEUDAS COMERCIALES</t>
  </si>
  <si>
    <t>Proveedores de Bienes y Servicios</t>
  </si>
  <si>
    <t>Proveedores de Bienes y Servicios - ML</t>
  </si>
  <si>
    <t>Proveedores de Bienes y Servicios - ME</t>
  </si>
  <si>
    <t>OBLIGACIONES FISCALES</t>
  </si>
  <si>
    <t>Aportes y Retenciones a Pagar</t>
  </si>
  <si>
    <t>Seguro Médico a Pagar</t>
  </si>
  <si>
    <t>Aguinaldos a Pagar</t>
  </si>
  <si>
    <t>Honorarios a Pagar</t>
  </si>
  <si>
    <t>Capital a Integrar</t>
  </si>
  <si>
    <t>Resultado del Ejercicio</t>
  </si>
  <si>
    <t>Comisiones Cobradas  - FM DIA GS</t>
  </si>
  <si>
    <t>Prima por Valor de Compra</t>
  </si>
  <si>
    <t>Letra de Regulación Monetaria</t>
  </si>
  <si>
    <t>GASTOS DE OPERACIÓN</t>
  </si>
  <si>
    <t>Comisiones Pagadas a Bancos - GND</t>
  </si>
  <si>
    <t>GASTOS DE ADMINISTRACIÓN</t>
  </si>
  <si>
    <t>Remuneraciones</t>
  </si>
  <si>
    <t>Sueldos y Jornales</t>
  </si>
  <si>
    <t>Aporte Patronal IPS 16,5%</t>
  </si>
  <si>
    <t>Colación</t>
  </si>
  <si>
    <t>Gastos Generales</t>
  </si>
  <si>
    <t>Gastos de Estacionamiento</t>
  </si>
  <si>
    <t>Alquiler de Bienes Inmuebles</t>
  </si>
  <si>
    <t>Expensas</t>
  </si>
  <si>
    <t>Demostraciones y Agasajos</t>
  </si>
  <si>
    <t>Servicios Básicos</t>
  </si>
  <si>
    <t>Gastos de Informes</t>
  </si>
  <si>
    <t>Útiles, Papelería e Impresos</t>
  </si>
  <si>
    <t>Insumos de informática</t>
  </si>
  <si>
    <t>Perdida por Diferencia de Cambio</t>
  </si>
  <si>
    <t>ok</t>
  </si>
  <si>
    <t>Otros Activos No Corrientes</t>
  </si>
  <si>
    <t>Saldo al inicio del ejercicio 2023</t>
  </si>
  <si>
    <t>Integración de Capital</t>
  </si>
  <si>
    <t>Total al 30/06/2023</t>
  </si>
  <si>
    <t>Miguel Zaldívar</t>
  </si>
  <si>
    <t>Gustavo Rivas</t>
  </si>
  <si>
    <t>Director Titular</t>
  </si>
  <si>
    <t>Dahiana Sánchez</t>
  </si>
  <si>
    <t>POR EL EJERCICIO DEL 01 DE ENERO DE 2023 AL 30 DE JUNIO DE 2023 PRESENTADO EN FORMA COMPARATIVA CON EL EJERCICIO ANTERIOR FINALIZADO EL 31 DE DICIEMBRE DE 2022</t>
  </si>
  <si>
    <t>POR EL PERIODO DEL 01 DE ENERO DE 2023 AL 30 DE JUNIO DE 2023 PRESENTADO EN FORMA COMPARATIVA CON EL MISMO PERIODO DEL EJERCICIO ANTERIOR</t>
  </si>
  <si>
    <t>Ingresos por servicios</t>
  </si>
  <si>
    <r>
      <t>a.</t>
    </r>
    <r>
      <rPr>
        <u/>
        <sz val="10"/>
        <color theme="1"/>
        <rFont val="Trebuchet MS"/>
        <family val="2"/>
      </rPr>
      <t xml:space="preserve"> Moneda extranjer</t>
    </r>
    <r>
      <rPr>
        <sz val="10"/>
        <color theme="1"/>
        <rFont val="Trebuchet MS"/>
        <family val="2"/>
      </rPr>
      <t>a: 
Los activos y pasivos en moneda extranjera se valúan a los tipos de cambio vigentes a la fecha de cierre del ejercicio. 
Las diferencias de cambio originadas por fluctuaciones en los tipos de cambio, producidos entre las fechas de concertación de las operaciones y su valuación al cierre del ejercicio, son reconocidas en resultados en el periodo en que ocurren.</t>
    </r>
  </si>
  <si>
    <r>
      <t xml:space="preserve">b. </t>
    </r>
    <r>
      <rPr>
        <u/>
        <sz val="10"/>
        <color theme="1"/>
        <rFont val="Trebuchet MS"/>
        <family val="2"/>
      </rPr>
      <t>Inversiones temporarias</t>
    </r>
  </si>
  <si>
    <t>NOTAS A LOS ESTADOS FINANCIEROS AL 30 DE JUNIO DE 2023</t>
  </si>
  <si>
    <t>Atlas Administradora de Fondos Patrimoniales de Inversión S.A. (ATLAS A.F.P.I.S.A.), con domicilio en Avda. Mariscal López casi Dr. Morra, piso 6 en el Edificio Mariscal Center de la Ciudad de Asunción, es una sociedad anónima constituida por Escritura Pública N° 26 de fecha 13 de abril de 2023 ante el escribano Edison Arnaldo Cáceres Ortigoza, autorizada a operar por la Comisión Nacional de Valores por Resolución N° 108_29062023 de fecha 29 de junio de 2023, cuyo objeto social exclusivo es la administración de fondos patrimoniales de inversión conforme a la Ley N° 5452/15 “Que regula los Fondos Patrimoniales de Inversión”, y la Resolución CNV CG N° 35/23, Acta de Directorio N° 020/2023 de fecha 09 de febrero de 2023 que “Aprueba el Reglamento General de Mercado de Valores, y sus eventuales modificaciones”.</t>
  </si>
  <si>
    <t>Los estados financieros al 30 de junio de 2023 y la información complementaria relacionadas con ellos, se presentan en forma comparativa con los respectivos estados e información complementaria correspondiente al periodo finalizado al 30 de junio 2022, exceptuando el Balance General el cual se presenta con cifras comparativas del ejercicio economico anterior finalizado el 31 de diciembre de 2022.</t>
  </si>
  <si>
    <t>Los bienes intangibles, íntegramente de vida útil definida, se exponen a su costo de adquisición menos las correspondientes amortizaciones acumuladas al cierre de cada ejercicio. Las amortizaciones son calculadas por el método de línea recta considerando una vida útil de 60 meses.</t>
  </si>
  <si>
    <t>Las previsiones para eventuales pérdidas derivadas de cuentas de dudoso cobro se determinan a fin de año sobre la base del estudio de la cartera de créditos realizado con el objeto de determinar la porción no recuperable de las cuentas a cobrar.
Al 30 de junio de 2023, la Sociedad no cuenta con créditos atrasados de importes significativos que requiera una constitución de previsión de algún tipo.</t>
  </si>
  <si>
    <t xml:space="preserve"> - Bienes de uso: al 30 de junio de 2023, la Entidad no cuenta con bienes de uso.</t>
  </si>
  <si>
    <t>Al 30 de junio de 2023, no existen saldos de activos y pasivos en moneda extranjera.</t>
  </si>
  <si>
    <t>Al 30 de junio de 2023, no existen partidas de activos y pasivos monetarios en moneda extranjera, sin embargo igualmente exponemos los tipo de cambio de cierre proporcionado por el Banco Central del Paraguay (BCP), el cual no difiere significativamente respecto del vigente en el mercado libre de cambios:</t>
  </si>
  <si>
    <t>Diferencias de cambio netas</t>
  </si>
  <si>
    <t>Banco Atlas Cta. Cte. Guaraníes N°1432130</t>
  </si>
  <si>
    <t>IVA Crédito Fiscal</t>
  </si>
  <si>
    <t>Proveedores locales M/L</t>
  </si>
  <si>
    <t>Previsiones</t>
  </si>
  <si>
    <t>5.2) Otros activos corrientes y no corrientes</t>
  </si>
  <si>
    <t>5.3) Otros Pasivos corrientes y no corrientes</t>
  </si>
  <si>
    <t>Nota (5.3)</t>
  </si>
  <si>
    <t>5.4) Ingresos</t>
  </si>
  <si>
    <t>Al 30 de junio de 2023, la sociedad no tiene ingresos que deban ser mencionados en la presente nota.</t>
  </si>
  <si>
    <t>Entre la fecha de cierre de los presentes estados financieros, no han ocurrido otros hechos significativos de carácter financiero o de otra índole que afecten la situación patrimonial o financiera o los resultados de la Entidad al 30 de junio de 2023</t>
  </si>
  <si>
    <t>Sociedad controlante (*)</t>
  </si>
  <si>
    <t>Síndico suplente</t>
  </si>
  <si>
    <t>Síndico titular</t>
  </si>
  <si>
    <t>Director titular</t>
  </si>
  <si>
    <t>Tipo de vínculo</t>
  </si>
  <si>
    <t>PERSONAS VINCULADAS</t>
  </si>
  <si>
    <t>6. PERSONAS VINCULADAS</t>
  </si>
  <si>
    <r>
      <t>5. AUDITOR EXTERNO INDEPENDIENTE</t>
    </r>
    <r>
      <rPr>
        <sz val="10"/>
        <color rgb="FF000000"/>
        <rFont val="Trebuchet MS"/>
        <family val="2"/>
      </rPr>
      <t xml:space="preserve"> </t>
    </r>
  </si>
  <si>
    <t>% de Participación de capital suscripto</t>
  </si>
  <si>
    <t>Monto</t>
  </si>
  <si>
    <t>Voto</t>
  </si>
  <si>
    <t>Clase</t>
  </si>
  <si>
    <t>Cantidad de acciones</t>
  </si>
  <si>
    <t>Número de acciones</t>
  </si>
  <si>
    <t>N°</t>
  </si>
  <si>
    <t>CAPITAL SUSCRIPTO</t>
  </si>
  <si>
    <t>% de Participación de capital integrado</t>
  </si>
  <si>
    <t>Valor nominal de las acciones</t>
  </si>
  <si>
    <t>Capital integrado</t>
  </si>
  <si>
    <t>Capital suscripto</t>
  </si>
  <si>
    <t>Capital emitido</t>
  </si>
  <si>
    <t>4. CAPITAL Y PROPIEDAD</t>
  </si>
  <si>
    <t>Plana ejecutiva</t>
  </si>
  <si>
    <t>Directorio</t>
  </si>
  <si>
    <t>Representante (s) Legal (es)</t>
  </si>
  <si>
    <t>NOMBRE Y APELLIDO</t>
  </si>
  <si>
    <t>CARGO</t>
  </si>
  <si>
    <t>3. ADMINISTRACIÓN</t>
  </si>
  <si>
    <t>No aplicable</t>
  </si>
  <si>
    <t>Inscripción en el Registro Público</t>
  </si>
  <si>
    <t>Escritura N° | Fecha</t>
  </si>
  <si>
    <t>Reforma de Estatutos</t>
  </si>
  <si>
    <t>2. ANTECEDENTES DE CONSTITUCIÓN DE LA SOCIEDAD</t>
  </si>
  <si>
    <t>Domicilio legal</t>
  </si>
  <si>
    <t>Sitio página Web</t>
  </si>
  <si>
    <t>E-mail</t>
  </si>
  <si>
    <t>Teléfono</t>
  </si>
  <si>
    <t>Dirección oficina principal</t>
  </si>
  <si>
    <t>Registro CNV</t>
  </si>
  <si>
    <t>Nombre o Razón social</t>
  </si>
  <si>
    <t>1. IDENTIFICACIÓN</t>
  </si>
  <si>
    <t>Información al 30 de junio de 2023</t>
  </si>
  <si>
    <t>INFORMACIÓN GENERAL DE LA ENTIDAD</t>
  </si>
  <si>
    <t>Res. CNV N° 108_29062023 - de fecha 29 de junio de 2023</t>
  </si>
  <si>
    <t>Avda. Mariscal López c/ Dr. Morra, Edificio Mariscal Center, Piso 6. Asunción</t>
  </si>
  <si>
    <t>(021) 217 5005</t>
  </si>
  <si>
    <t>info@atlasinversiones.com.py</t>
  </si>
  <si>
    <t>https://www.atlasinversiones.com.py/inversiones/</t>
  </si>
  <si>
    <t>N° 26 | 13 de abril de 2023</t>
  </si>
  <si>
    <t>Matrícula N° 41.167, Serie Comercial, Folio N° 1 de fecha 03 de mayo de 2023</t>
  </si>
  <si>
    <t>Miguel Ángel Zaldívar Silvera</t>
  </si>
  <si>
    <t>Gustavo Adolfo Rivas Masi</t>
  </si>
  <si>
    <t>Miguel Ángel Zaldivar Silvera</t>
  </si>
  <si>
    <t>Santiago Llano Cavina</t>
  </si>
  <si>
    <t>Jorge Eduardo Medelzon Libster</t>
  </si>
  <si>
    <t>Maria Epifanía González de Rodríguez</t>
  </si>
  <si>
    <t>César Eduardo Coll Rodríguez</t>
  </si>
  <si>
    <t>Carlos Arístides Sosa Acosta</t>
  </si>
  <si>
    <t>Síndico Titular</t>
  </si>
  <si>
    <t>Síndico Suplente</t>
  </si>
  <si>
    <t>Vicepresidente Primero</t>
  </si>
  <si>
    <t>Vicepresidente Segundo</t>
  </si>
  <si>
    <t>Gerente General</t>
  </si>
  <si>
    <t>Sub-Gerente General</t>
  </si>
  <si>
    <t>Gerente de Fondos</t>
  </si>
  <si>
    <t>Oficial de Cumplimiento</t>
  </si>
  <si>
    <t>Auditora Interna</t>
  </si>
  <si>
    <t>Pedro Pascual Di Natale Torres</t>
  </si>
  <si>
    <t>Rodrigo Callizo Strubing</t>
  </si>
  <si>
    <t>Beatriz Pamela Sanabria Gimén</t>
  </si>
  <si>
    <t>Andrea Leticia Núñez Garcete</t>
  </si>
  <si>
    <t>Al 30 de junio de 2023, el capital social de la sociedad (de acuerdo con el articulo 5 de los estatutos sociales) asciende a Gs. 50.000.000.000, representado por 50.000 acciones nominativas de Gs. 1.000.000 cada una.</t>
  </si>
  <si>
    <t>1 al 49.500</t>
  </si>
  <si>
    <t>Ordinaria</t>
  </si>
  <si>
    <t>Simple</t>
  </si>
  <si>
    <t>49.501 al 50.000</t>
  </si>
  <si>
    <t>1 al 4.950</t>
  </si>
  <si>
    <t>49.501 al 49.550</t>
  </si>
  <si>
    <t>Banco Atlas S.A.</t>
  </si>
  <si>
    <t>Graciela Julia Pappalardo de Zuccolillo</t>
  </si>
  <si>
    <r>
      <t xml:space="preserve">5.1) Auditor Externo Independiente designado: </t>
    </r>
    <r>
      <rPr>
        <sz val="10"/>
        <color rgb="FF000000"/>
        <rFont val="Trebuchet MS"/>
        <family val="2"/>
      </rPr>
      <t xml:space="preserve"> ERNST &amp; YOUNG  PARAGUAY  - AUDITORES  Y ASESORES DE NEGOCIOS </t>
    </r>
  </si>
  <si>
    <r>
      <t xml:space="preserve">5.2) Número de Inscripción en el Registro de la CNV: </t>
    </r>
    <r>
      <rPr>
        <sz val="10"/>
        <color rgb="FF000000"/>
        <rFont val="Trebuchet MS"/>
        <family val="2"/>
      </rPr>
      <t>AE 028</t>
    </r>
  </si>
  <si>
    <t>Director titular / Gerente General</t>
  </si>
  <si>
    <t>Atlas Casa de Bolsa S.A.</t>
  </si>
  <si>
    <t>Sociedad Vinculada</t>
  </si>
  <si>
    <r>
      <t>(*) Sociedad controlante:</t>
    </r>
    <r>
      <rPr>
        <sz val="10"/>
        <color theme="1"/>
        <rFont val="Trebuchet MS"/>
        <family val="2"/>
      </rPr>
      <t xml:space="preserve"> Banco Atlas S.A.</t>
    </r>
  </si>
  <si>
    <r>
      <t>Domicilio legal:</t>
    </r>
    <r>
      <rPr>
        <sz val="10"/>
        <color theme="1"/>
        <rFont val="Trebuchet MS"/>
        <family val="2"/>
      </rPr>
      <t xml:space="preserve"> Quesada esq. Tte. Zotti – Atlas Center Piso 7. Villa Morra - Asunción</t>
    </r>
  </si>
  <si>
    <r>
      <t>Participación</t>
    </r>
    <r>
      <rPr>
        <sz val="10"/>
        <color theme="1"/>
        <rFont val="Trebuchet MS"/>
        <family val="2"/>
      </rPr>
      <t>: 99,00% de participación en el capital y en votos.</t>
    </r>
  </si>
  <si>
    <r>
      <t>Actividad principal:</t>
    </r>
    <r>
      <rPr>
        <sz val="10"/>
        <color theme="1"/>
        <rFont val="Trebuchet MS"/>
        <family val="2"/>
      </rPr>
      <t xml:space="preserve"> Entidad Bancaria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</si>
</sst>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 #,##0;[Red]&quot;₲&quot;\ \-#,##0"/>
    <numFmt numFmtId="41" formatCode="_ * #,##0_ ;_ * \-#,##0_ ;_ * &quot;-&quot;_ ;_ @_ "/>
    <numFmt numFmtId="43" formatCode="_ * #,##0.00_ ;_ * \-#,##0.00_ ;_ * &quot;-&quot;??_ ;_ @_ "/>
    <numFmt numFmtId="164" formatCode="_-* #,##0_-;\-* #,##0_-;_-* &quot;-&quot;_-;_-@_-"/>
    <numFmt numFmtId="165" formatCode="_-* #,##0.00\ &quot;€&quot;_-;\-* #,##0.00\ &quot;€&quot;_-;_-* &quot;-&quot;??\ &quot;€&quot;_-;_-@_-"/>
    <numFmt numFmtId="166" formatCode="_-* #,##0.00_-;\-* #,##0.00_-;_-* &quot;-&quot;??_-;_-@_-"/>
    <numFmt numFmtId="167" formatCode="_(* #,##0_);_(* \(#,##0\);_(* &quot;-&quot;_);_(@_)"/>
    <numFmt numFmtId="168" formatCode="_(* #,##0.00_);_(* \(#,##0.00\);_(* &quot;-&quot;??_);_(@_)"/>
    <numFmt numFmtId="169" formatCode="_-* #,##0.00\ _€_-;\-* #,##0.00\ _€_-;_-* &quot;-&quot;??\ _€_-;_-@_-"/>
    <numFmt numFmtId="170" formatCode="_-* #,##0\ _€_-;\-* #,##0\ _€_-;_-* &quot;-&quot;??\ _€_-;_-@_-"/>
    <numFmt numFmtId="171" formatCode="General_)"/>
    <numFmt numFmtId="172" formatCode="_(* #,##0.00_);_(* \(#,##0.00\);_(* &quot;-&quot;_);_(@_)"/>
    <numFmt numFmtId="173" formatCode="_(* #,##0_);_(* \(#,##0\);_(* &quot;-&quot;??_);_(@_)"/>
    <numFmt numFmtId="174" formatCode="#,##0_ ;[Red]\-#,##0\ "/>
    <numFmt numFmtId="175" formatCode="#,##0_ ;\-#,##0\ "/>
    <numFmt numFmtId="176" formatCode="0_ ;[Red]\-0\ "/>
    <numFmt numFmtId="177" formatCode="_ * #,##0.00_ ;_ * \-#,##0.00_ ;_ * &quot;-&quot;_ ;_ @_ "/>
    <numFmt numFmtId="178" formatCode="_(* #,##0_);_(* \(#,##0\);_(* \-??_);_(@_)"/>
    <numFmt numFmtId="179" formatCode="dd/mm/yyyy;@"/>
    <numFmt numFmtId="180" formatCode="_-* #,##0_-;\-* #,##0_-;_-* &quot;-&quot;??_-;_-@_-"/>
  </numFmts>
  <fonts count="8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000000"/>
      <name val="Calibri"/>
      <family val="2"/>
      <scheme val="minor"/>
    </font>
    <font>
      <sz val="12"/>
      <name val="Courier"/>
      <family val="3"/>
    </font>
    <font>
      <sz val="10"/>
      <name val="Arial"/>
      <family val="2"/>
    </font>
    <font>
      <sz val="10"/>
      <name val="Nimbus Sans L"/>
    </font>
    <font>
      <b/>
      <sz val="10"/>
      <name val="Arial"/>
      <family val="2"/>
    </font>
    <font>
      <sz val="8"/>
      <name val="Arial"/>
      <family val="2"/>
    </font>
    <font>
      <b/>
      <sz val="8"/>
      <name val="Arial"/>
      <family val="2"/>
    </font>
    <font>
      <sz val="9"/>
      <name val="Arial"/>
      <family val="2"/>
    </font>
    <font>
      <sz val="10"/>
      <name val="Arial"/>
      <family val="2"/>
    </font>
    <font>
      <b/>
      <sz val="8"/>
      <color theme="0"/>
      <name val="Arial"/>
      <family val="2"/>
    </font>
    <font>
      <b/>
      <sz val="8"/>
      <color rgb="FFFF0000"/>
      <name val="Arial"/>
      <family val="2"/>
    </font>
    <font>
      <u/>
      <sz val="11"/>
      <color theme="10"/>
      <name val="Calibri"/>
      <family val="2"/>
      <scheme val="minor"/>
    </font>
    <font>
      <sz val="11"/>
      <color theme="1"/>
      <name val="Arial Narrow"/>
      <family val="2"/>
    </font>
    <font>
      <sz val="8"/>
      <color rgb="FFFF0000"/>
      <name val="Arial"/>
      <family val="2"/>
    </font>
    <font>
      <b/>
      <sz val="20"/>
      <color theme="1"/>
      <name val="Trebuchet MS"/>
      <family val="2"/>
    </font>
    <font>
      <sz val="11"/>
      <color theme="1"/>
      <name val="Trebuchet MS"/>
      <family val="2"/>
    </font>
    <font>
      <sz val="11"/>
      <color rgb="FFC00000"/>
      <name val="Trebuchet MS"/>
      <family val="2"/>
    </font>
    <font>
      <b/>
      <u/>
      <sz val="11"/>
      <color rgb="FFC00000"/>
      <name val="Trebuchet MS"/>
      <family val="2"/>
    </font>
    <font>
      <b/>
      <u/>
      <sz val="12"/>
      <color rgb="FFC00000"/>
      <name val="Trebuchet MS"/>
      <family val="2"/>
    </font>
    <font>
      <sz val="14"/>
      <color theme="1"/>
      <name val="Trebuchet MS"/>
      <family val="2"/>
    </font>
    <font>
      <b/>
      <sz val="12"/>
      <color rgb="FFC00000"/>
      <name val="Trebuchet MS"/>
      <family val="2"/>
    </font>
    <font>
      <sz val="12"/>
      <color rgb="FFC00000"/>
      <name val="Trebuchet MS"/>
      <family val="2"/>
    </font>
    <font>
      <u/>
      <sz val="11"/>
      <color rgb="FFC00000"/>
      <name val="Trebuchet MS"/>
      <family val="2"/>
    </font>
    <font>
      <sz val="13"/>
      <color rgb="FFC00000"/>
      <name val="Trebuchet MS"/>
      <family val="2"/>
    </font>
    <font>
      <sz val="13"/>
      <name val="Trebuchet MS"/>
      <family val="2"/>
    </font>
    <font>
      <b/>
      <sz val="12"/>
      <name val="Trebuchet MS"/>
      <family val="2"/>
    </font>
    <font>
      <sz val="12"/>
      <name val="Trebuchet MS"/>
      <family val="2"/>
    </font>
    <font>
      <u/>
      <sz val="11"/>
      <name val="Trebuchet MS"/>
      <family val="2"/>
    </font>
    <font>
      <sz val="11"/>
      <name val="Trebuchet MS"/>
      <family val="2"/>
    </font>
    <font>
      <b/>
      <sz val="13"/>
      <name val="Trebuchet MS"/>
      <family val="2"/>
    </font>
    <font>
      <sz val="10"/>
      <name val="Trebuchet MS"/>
      <family val="2"/>
    </font>
    <font>
      <u/>
      <sz val="10"/>
      <color theme="10"/>
      <name val="Trebuchet MS"/>
      <family val="2"/>
    </font>
    <font>
      <b/>
      <sz val="10"/>
      <name val="Trebuchet MS"/>
      <family val="2"/>
    </font>
    <font>
      <sz val="10"/>
      <color theme="1"/>
      <name val="Trebuchet MS"/>
      <family val="2"/>
    </font>
    <font>
      <b/>
      <sz val="10"/>
      <color theme="1"/>
      <name val="Trebuchet MS"/>
      <family val="2"/>
    </font>
    <font>
      <b/>
      <sz val="10"/>
      <color theme="0"/>
      <name val="Trebuchet MS"/>
      <family val="2"/>
    </font>
    <font>
      <sz val="10"/>
      <color rgb="FFFF0000"/>
      <name val="Trebuchet MS"/>
      <family val="2"/>
    </font>
    <font>
      <sz val="10"/>
      <color theme="0"/>
      <name val="Trebuchet MS"/>
      <family val="2"/>
    </font>
    <font>
      <u/>
      <sz val="9"/>
      <color theme="10"/>
      <name val="Arial"/>
      <family val="2"/>
    </font>
    <font>
      <b/>
      <sz val="20"/>
      <name val="Trebuchet MS"/>
      <family val="2"/>
    </font>
    <font>
      <b/>
      <sz val="16"/>
      <name val="Trebuchet MS"/>
      <family val="2"/>
    </font>
    <font>
      <b/>
      <sz val="11"/>
      <name val="Arial Nova"/>
      <family val="2"/>
    </font>
    <font>
      <b/>
      <sz val="9"/>
      <name val="Arial"/>
      <family val="2"/>
    </font>
    <font>
      <b/>
      <sz val="10"/>
      <name val="Arial Nova"/>
      <family val="2"/>
    </font>
    <font>
      <b/>
      <sz val="9"/>
      <name val="Arial Nova"/>
      <family val="2"/>
    </font>
    <font>
      <b/>
      <u/>
      <sz val="9"/>
      <name val="Arial Nova"/>
      <family val="2"/>
    </font>
    <font>
      <sz val="10"/>
      <name val="Arial Nova"/>
      <family val="2"/>
    </font>
    <font>
      <sz val="9"/>
      <name val="Arial Nova"/>
      <family val="2"/>
    </font>
    <font>
      <b/>
      <sz val="9"/>
      <name val="Trebuchet MS"/>
      <family val="2"/>
    </font>
    <font>
      <u/>
      <sz val="9"/>
      <name val="Arial Nova"/>
      <family val="2"/>
    </font>
    <font>
      <b/>
      <sz val="9"/>
      <color rgb="FFA50021"/>
      <name val="Arial"/>
      <family val="2"/>
    </font>
    <font>
      <i/>
      <sz val="10"/>
      <color theme="1"/>
      <name val="Trebuchet MS"/>
      <family val="2"/>
    </font>
    <font>
      <sz val="10"/>
      <color rgb="FFC00000"/>
      <name val="Trebuchet MS"/>
      <family val="2"/>
    </font>
    <font>
      <b/>
      <sz val="10"/>
      <color rgb="FF0000FF"/>
      <name val="Trebuchet MS"/>
      <family val="2"/>
    </font>
    <font>
      <u/>
      <sz val="10"/>
      <color theme="1"/>
      <name val="Trebuchet MS"/>
      <family val="2"/>
    </font>
    <font>
      <b/>
      <u/>
      <sz val="10"/>
      <color theme="1"/>
      <name val="Trebuchet MS"/>
      <family val="2"/>
    </font>
    <font>
      <b/>
      <u/>
      <sz val="10"/>
      <color rgb="FF0000FF"/>
      <name val="Trebuchet MS"/>
      <family val="2"/>
    </font>
    <font>
      <sz val="10"/>
      <color rgb="FF0000FF"/>
      <name val="Trebuchet MS"/>
      <family val="2"/>
    </font>
    <font>
      <b/>
      <i/>
      <sz val="10"/>
      <color rgb="FF0000FF"/>
      <name val="Trebuchet MS"/>
      <family val="2"/>
    </font>
    <font>
      <sz val="10"/>
      <color rgb="FF000000"/>
      <name val="Trebuchet MS"/>
      <family val="2"/>
    </font>
    <font>
      <b/>
      <sz val="10"/>
      <color rgb="FF000000"/>
      <name val="Trebuchet MS"/>
      <family val="2"/>
    </font>
    <font>
      <i/>
      <sz val="10"/>
      <name val="Trebuchet MS"/>
      <family val="2"/>
    </font>
    <font>
      <b/>
      <sz val="10"/>
      <color rgb="FFFFFFFF"/>
      <name val="Trebuchet MS"/>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9" tint="0.39997558519241921"/>
        <bgColor indexed="64"/>
      </patternFill>
    </fill>
    <fill>
      <patternFill patternType="solid">
        <fgColor rgb="FFC0000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ck">
        <color rgb="FFC00000"/>
      </top>
      <bottom/>
      <diagonal/>
    </border>
    <border>
      <left/>
      <right/>
      <top/>
      <bottom style="thick">
        <color rgb="FFA50021"/>
      </bottom>
      <diagonal/>
    </border>
    <border>
      <left/>
      <right/>
      <top/>
      <bottom style="thin">
        <color auto="1"/>
      </bottom>
      <diagonal/>
    </border>
  </borders>
  <cellStyleXfs count="68">
    <xf numFmtId="0" fontId="0" fillId="0" borderId="0"/>
    <xf numFmtId="16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71" fontId="19" fillId="0" borderId="0"/>
    <xf numFmtId="167" fontId="1" fillId="0" borderId="0" applyFont="0" applyFill="0" applyBorder="0" applyAlignment="0" applyProtection="0"/>
    <xf numFmtId="0" fontId="20" fillId="0" borderId="0"/>
    <xf numFmtId="0" fontId="20" fillId="0" borderId="0"/>
    <xf numFmtId="0" fontId="21" fillId="0" borderId="0"/>
    <xf numFmtId="0" fontId="20" fillId="0" borderId="0"/>
    <xf numFmtId="168" fontId="1" fillId="0" borderId="0" applyFont="0" applyFill="0" applyBorder="0" applyAlignment="0" applyProtection="0"/>
    <xf numFmtId="41" fontId="1" fillId="0" borderId="0" applyFont="0" applyFill="0" applyBorder="0" applyAlignment="0" applyProtection="0"/>
    <xf numFmtId="180" fontId="1" fillId="0" borderId="0" applyFont="0" applyFill="0" applyBorder="0" applyAlignment="0" applyProtection="0"/>
    <xf numFmtId="0" fontId="26"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0" fontId="29" fillId="0" borderId="0" applyNumberFormat="0" applyFill="0" applyBorder="0" applyAlignment="0" applyProtection="0"/>
    <xf numFmtId="0" fontId="20" fillId="0" borderId="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cellStyleXfs>
  <cellXfs count="410">
    <xf numFmtId="0" fontId="0" fillId="0" borderId="0" xfId="0"/>
    <xf numFmtId="3" fontId="0" fillId="0" borderId="0" xfId="0" applyNumberFormat="1"/>
    <xf numFmtId="0" fontId="23" fillId="0" borderId="0" xfId="0" applyFont="1"/>
    <xf numFmtId="167" fontId="0" fillId="0" borderId="0" xfId="0" applyNumberFormat="1"/>
    <xf numFmtId="178" fontId="25" fillId="0" borderId="0" xfId="1" applyNumberFormat="1" applyFont="1"/>
    <xf numFmtId="178" fontId="25" fillId="0" borderId="0" xfId="0" applyNumberFormat="1" applyFont="1"/>
    <xf numFmtId="0" fontId="0" fillId="0" borderId="17" xfId="0" applyBorder="1"/>
    <xf numFmtId="3" fontId="0" fillId="0" borderId="17" xfId="0" applyNumberFormat="1" applyBorder="1"/>
    <xf numFmtId="41" fontId="0" fillId="0" borderId="0" xfId="51" applyFont="1" applyBorder="1"/>
    <xf numFmtId="14" fontId="27" fillId="39" borderId="10" xfId="0" applyNumberFormat="1" applyFont="1" applyFill="1" applyBorder="1" applyAlignment="1">
      <alignment horizontal="center" vertical="center" wrapText="1"/>
    </xf>
    <xf numFmtId="0" fontId="24" fillId="40" borderId="10" xfId="0" applyFont="1" applyFill="1" applyBorder="1" applyAlignment="1">
      <alignment horizontal="center" wrapText="1"/>
    </xf>
    <xf numFmtId="0" fontId="24" fillId="40" borderId="10" xfId="0" applyFont="1" applyFill="1" applyBorder="1" applyAlignment="1">
      <alignment horizontal="center" vertical="center" wrapText="1"/>
    </xf>
    <xf numFmtId="0" fontId="24" fillId="33" borderId="10" xfId="0" applyFont="1" applyFill="1" applyBorder="1" applyAlignment="1">
      <alignment horizontal="center" vertical="center" wrapText="1"/>
    </xf>
    <xf numFmtId="0" fontId="24" fillId="35" borderId="10" xfId="0" applyFont="1" applyFill="1" applyBorder="1" applyAlignment="1">
      <alignment horizontal="center" vertical="center" wrapText="1"/>
    </xf>
    <xf numFmtId="0" fontId="15" fillId="0" borderId="0" xfId="0" applyFont="1"/>
    <xf numFmtId="170" fontId="28" fillId="34" borderId="10" xfId="1" applyNumberFormat="1" applyFont="1" applyFill="1" applyBorder="1"/>
    <xf numFmtId="0" fontId="28" fillId="34" borderId="13" xfId="0" applyFont="1" applyFill="1" applyBorder="1"/>
    <xf numFmtId="170" fontId="27" fillId="39" borderId="10" xfId="1" applyNumberFormat="1" applyFont="1" applyFill="1" applyBorder="1" applyAlignment="1">
      <alignment horizontal="center" vertical="center" wrapText="1"/>
    </xf>
    <xf numFmtId="170" fontId="28" fillId="34" borderId="13" xfId="1" applyNumberFormat="1" applyFont="1" applyFill="1" applyBorder="1"/>
    <xf numFmtId="170" fontId="0" fillId="0" borderId="0" xfId="1" applyNumberFormat="1" applyFont="1"/>
    <xf numFmtId="170" fontId="0" fillId="0" borderId="17" xfId="1" applyNumberFormat="1" applyFont="1" applyBorder="1"/>
    <xf numFmtId="170" fontId="0" fillId="0" borderId="0" xfId="1" applyNumberFormat="1" applyFont="1" applyBorder="1"/>
    <xf numFmtId="170" fontId="23" fillId="0" borderId="0" xfId="1" applyNumberFormat="1" applyFont="1" applyAlignment="1">
      <alignment horizontal="right"/>
    </xf>
    <xf numFmtId="14" fontId="27" fillId="39" borderId="10" xfId="1" applyNumberFormat="1" applyFont="1" applyFill="1" applyBorder="1" applyAlignment="1">
      <alignment horizontal="center" vertical="center" wrapText="1"/>
    </xf>
    <xf numFmtId="0" fontId="27" fillId="39" borderId="18" xfId="0" applyFont="1" applyFill="1" applyBorder="1"/>
    <xf numFmtId="170" fontId="27" fillId="39" borderId="18" xfId="1" applyNumberFormat="1" applyFont="1" applyFill="1" applyBorder="1"/>
    <xf numFmtId="170" fontId="24" fillId="0" borderId="10" xfId="1" applyNumberFormat="1" applyFont="1" applyFill="1" applyBorder="1" applyAlignment="1">
      <alignment horizontal="center" vertical="center"/>
    </xf>
    <xf numFmtId="0" fontId="27" fillId="39" borderId="10" xfId="0" applyFont="1" applyFill="1" applyBorder="1" applyAlignment="1">
      <alignment horizontal="center" vertical="center" wrapText="1"/>
    </xf>
    <xf numFmtId="0" fontId="24" fillId="0" borderId="0" xfId="0" applyFont="1"/>
    <xf numFmtId="3" fontId="23" fillId="0" borderId="0" xfId="0" applyNumberFormat="1" applyFont="1"/>
    <xf numFmtId="3" fontId="28" fillId="0" borderId="0" xfId="0" applyNumberFormat="1" applyFont="1"/>
    <xf numFmtId="0" fontId="28" fillId="0" borderId="0" xfId="0" applyFont="1"/>
    <xf numFmtId="3" fontId="23" fillId="0" borderId="17" xfId="0" applyNumberFormat="1" applyFont="1" applyBorder="1"/>
    <xf numFmtId="0" fontId="23" fillId="0" borderId="10" xfId="0" applyFont="1" applyBorder="1" applyAlignment="1">
      <alignment horizontal="left" vertical="center" wrapText="1"/>
    </xf>
    <xf numFmtId="0" fontId="23" fillId="0" borderId="10" xfId="0" applyFont="1" applyBorder="1" applyAlignment="1">
      <alignment horizontal="left" vertical="center"/>
    </xf>
    <xf numFmtId="170" fontId="24" fillId="0" borderId="10" xfId="1" applyNumberFormat="1" applyFont="1" applyBorder="1"/>
    <xf numFmtId="170" fontId="24" fillId="0" borderId="10" xfId="1" applyNumberFormat="1" applyFont="1" applyBorder="1" applyAlignment="1">
      <alignment horizontal="center" vertical="center" wrapText="1"/>
    </xf>
    <xf numFmtId="170" fontId="24" fillId="0" borderId="0" xfId="1" applyNumberFormat="1" applyFont="1"/>
    <xf numFmtId="170" fontId="24" fillId="0" borderId="10" xfId="1" applyNumberFormat="1" applyFont="1" applyBorder="1" applyAlignment="1">
      <alignment horizontal="center" vertical="center"/>
    </xf>
    <xf numFmtId="170" fontId="24" fillId="0" borderId="0" xfId="1" applyNumberFormat="1" applyFont="1" applyAlignment="1"/>
    <xf numFmtId="170" fontId="28" fillId="34" borderId="10" xfId="1" applyNumberFormat="1" applyFont="1" applyFill="1" applyBorder="1" applyAlignment="1"/>
    <xf numFmtId="170" fontId="28" fillId="0" borderId="0" xfId="1" applyNumberFormat="1" applyFont="1"/>
    <xf numFmtId="170" fontId="23" fillId="0" borderId="0" xfId="1" applyNumberFormat="1" applyFont="1"/>
    <xf numFmtId="170" fontId="23" fillId="0" borderId="10" xfId="1" applyNumberFormat="1" applyFont="1" applyBorder="1"/>
    <xf numFmtId="0" fontId="31" fillId="0" borderId="0" xfId="0" applyFont="1"/>
    <xf numFmtId="170" fontId="23" fillId="0" borderId="17" xfId="1" applyNumberFormat="1" applyFont="1" applyBorder="1"/>
    <xf numFmtId="0" fontId="30" fillId="0" borderId="0" xfId="0" applyFont="1"/>
    <xf numFmtId="0" fontId="32" fillId="0" borderId="0" xfId="0" applyFont="1" applyAlignment="1">
      <alignment vertical="center"/>
    </xf>
    <xf numFmtId="0" fontId="33" fillId="0" borderId="0" xfId="0" applyFont="1"/>
    <xf numFmtId="0" fontId="34" fillId="0" borderId="0" xfId="0" applyFont="1"/>
    <xf numFmtId="0" fontId="35" fillId="0" borderId="0" xfId="0" applyFont="1" applyAlignment="1">
      <alignment horizontal="center"/>
    </xf>
    <xf numFmtId="0" fontId="36" fillId="0" borderId="0" xfId="0" applyFont="1" applyAlignment="1">
      <alignment horizontal="center"/>
    </xf>
    <xf numFmtId="0" fontId="34" fillId="0" borderId="25" xfId="0" applyFont="1" applyBorder="1"/>
    <xf numFmtId="0" fontId="35" fillId="0" borderId="25" xfId="0" applyFont="1" applyBorder="1" applyAlignment="1">
      <alignment horizontal="center"/>
    </xf>
    <xf numFmtId="0" fontId="36" fillId="0" borderId="25" xfId="0" applyFont="1" applyBorder="1" applyAlignment="1">
      <alignment horizontal="center"/>
    </xf>
    <xf numFmtId="0" fontId="38" fillId="0" borderId="0" xfId="0" applyFont="1"/>
    <xf numFmtId="0" fontId="39" fillId="0" borderId="0" xfId="0" applyFont="1"/>
    <xf numFmtId="0" fontId="40" fillId="0" borderId="0" xfId="58" applyFont="1" applyFill="1" applyBorder="1" applyAlignment="1">
      <alignment horizontal="center"/>
    </xf>
    <xf numFmtId="0" fontId="40" fillId="0" borderId="0" xfId="58" quotePrefix="1" applyFont="1" applyFill="1" applyBorder="1"/>
    <xf numFmtId="0" fontId="41" fillId="0" borderId="0" xfId="0" applyFont="1"/>
    <xf numFmtId="0" fontId="34" fillId="0" borderId="0" xfId="0" applyFont="1" applyAlignment="1">
      <alignment horizontal="center"/>
    </xf>
    <xf numFmtId="0" fontId="42" fillId="0" borderId="0" xfId="0" applyFont="1"/>
    <xf numFmtId="0" fontId="43" fillId="0" borderId="0" xfId="0" applyFont="1"/>
    <xf numFmtId="0" fontId="44" fillId="0" borderId="0" xfId="0" applyFont="1"/>
    <xf numFmtId="0" fontId="45" fillId="0" borderId="0" xfId="58" applyFont="1" applyFill="1" applyBorder="1" applyAlignment="1">
      <alignment horizontal="center"/>
    </xf>
    <xf numFmtId="0" fontId="46" fillId="0" borderId="0" xfId="0" applyFont="1"/>
    <xf numFmtId="0" fontId="45" fillId="0" borderId="0" xfId="58" quotePrefix="1" applyFont="1" applyFill="1" applyBorder="1"/>
    <xf numFmtId="0" fontId="46" fillId="0" borderId="0" xfId="0" applyFont="1" applyAlignment="1">
      <alignment horizontal="center"/>
    </xf>
    <xf numFmtId="0" fontId="45" fillId="0" borderId="0" xfId="58" quotePrefix="1" applyFont="1" applyFill="1" applyBorder="1" applyAlignment="1">
      <alignment horizontal="center"/>
    </xf>
    <xf numFmtId="0" fontId="47" fillId="0" borderId="0" xfId="0" applyFont="1"/>
    <xf numFmtId="0" fontId="48" fillId="0" borderId="0" xfId="0" applyFont="1" applyAlignment="1">
      <alignment horizontal="center"/>
    </xf>
    <xf numFmtId="0" fontId="48" fillId="0" borderId="0" xfId="46" applyFont="1"/>
    <xf numFmtId="0" fontId="49" fillId="0" borderId="0" xfId="58" applyFont="1" applyFill="1" applyAlignment="1">
      <alignment horizontal="center" vertical="center"/>
    </xf>
    <xf numFmtId="0" fontId="51" fillId="0" borderId="0" xfId="0" applyFont="1"/>
    <xf numFmtId="0" fontId="50" fillId="0" borderId="0" xfId="49" quotePrefix="1" applyFont="1" applyAlignment="1">
      <alignment horizontal="center"/>
    </xf>
    <xf numFmtId="0" fontId="52" fillId="0" borderId="0" xfId="0" applyFont="1" applyAlignment="1">
      <alignment horizontal="center"/>
    </xf>
    <xf numFmtId="0" fontId="48" fillId="0" borderId="0" xfId="49" quotePrefix="1" applyFont="1" applyAlignment="1">
      <alignment horizontal="center"/>
    </xf>
    <xf numFmtId="0" fontId="52" fillId="0" borderId="0" xfId="0" applyFont="1"/>
    <xf numFmtId="175" fontId="51" fillId="0" borderId="0" xfId="0" applyNumberFormat="1" applyFont="1"/>
    <xf numFmtId="170" fontId="51" fillId="0" borderId="0" xfId="1" applyNumberFormat="1" applyFont="1" applyFill="1" applyBorder="1" applyAlignment="1">
      <alignment horizontal="left" vertical="top"/>
    </xf>
    <xf numFmtId="170" fontId="51" fillId="0" borderId="0" xfId="1" applyNumberFormat="1" applyFont="1" applyFill="1" applyBorder="1"/>
    <xf numFmtId="0" fontId="51" fillId="0" borderId="0" xfId="0" applyFont="1" applyAlignment="1">
      <alignment horizontal="center"/>
    </xf>
    <xf numFmtId="170" fontId="51" fillId="0" borderId="0" xfId="0" applyNumberFormat="1" applyFont="1"/>
    <xf numFmtId="170" fontId="51" fillId="0" borderId="0" xfId="1" applyNumberFormat="1" applyFont="1" applyFill="1"/>
    <xf numFmtId="170" fontId="51" fillId="0" borderId="0" xfId="1" applyNumberFormat="1" applyFont="1" applyFill="1" applyBorder="1" applyAlignment="1">
      <alignment horizontal="left" vertical="center"/>
    </xf>
    <xf numFmtId="170" fontId="52" fillId="0" borderId="0" xfId="1" applyNumberFormat="1" applyFont="1" applyFill="1" applyBorder="1" applyAlignment="1">
      <alignment horizontal="left" vertical="center"/>
    </xf>
    <xf numFmtId="170" fontId="52" fillId="0" borderId="0" xfId="1" applyNumberFormat="1" applyFont="1" applyFill="1"/>
    <xf numFmtId="0" fontId="54" fillId="0" borderId="0" xfId="0" applyFont="1"/>
    <xf numFmtId="0" fontId="55" fillId="0" borderId="0" xfId="0" applyFont="1"/>
    <xf numFmtId="174" fontId="55" fillId="0" borderId="0" xfId="0" applyNumberFormat="1" applyFont="1"/>
    <xf numFmtId="41" fontId="55" fillId="0" borderId="0" xfId="51" applyFont="1" applyFill="1"/>
    <xf numFmtId="3" fontId="51" fillId="0" borderId="0" xfId="0" applyNumberFormat="1" applyFont="1"/>
    <xf numFmtId="174" fontId="51" fillId="0" borderId="0" xfId="0" applyNumberFormat="1" applyFont="1"/>
    <xf numFmtId="0" fontId="51" fillId="0" borderId="0" xfId="0" applyFont="1" applyAlignment="1">
      <alignment horizontal="left"/>
    </xf>
    <xf numFmtId="0" fontId="50" fillId="0" borderId="0" xfId="49" quotePrefix="1" applyFont="1"/>
    <xf numFmtId="0" fontId="53" fillId="0" borderId="0" xfId="0" applyFont="1" applyAlignment="1">
      <alignment horizontal="center"/>
    </xf>
    <xf numFmtId="0" fontId="55" fillId="0" borderId="0" xfId="0" applyFont="1" applyAlignment="1">
      <alignment horizontal="center"/>
    </xf>
    <xf numFmtId="0" fontId="51" fillId="0" borderId="0" xfId="0" applyFont="1" applyAlignment="1">
      <alignment wrapText="1"/>
    </xf>
    <xf numFmtId="0" fontId="25" fillId="0" borderId="0" xfId="0" applyFont="1"/>
    <xf numFmtId="0" fontId="56" fillId="0" borderId="0" xfId="58" applyFont="1" applyFill="1" applyAlignment="1">
      <alignment horizontal="left"/>
    </xf>
    <xf numFmtId="0" fontId="56" fillId="0" borderId="0" xfId="58" applyFont="1" applyFill="1" applyAlignment="1">
      <alignment horizontal="center" vertical="center"/>
    </xf>
    <xf numFmtId="173" fontId="25" fillId="0" borderId="0" xfId="1" applyNumberFormat="1" applyFont="1" applyFill="1" applyAlignment="1">
      <alignment vertical="center"/>
    </xf>
    <xf numFmtId="0" fontId="57" fillId="0" borderId="0" xfId="0" applyFont="1" applyAlignment="1">
      <alignment horizontal="center" vertical="center"/>
    </xf>
    <xf numFmtId="0" fontId="58" fillId="0" borderId="0" xfId="0" applyFont="1" applyAlignment="1">
      <alignment horizontal="center" vertical="center"/>
    </xf>
    <xf numFmtId="0" fontId="25" fillId="0" borderId="0" xfId="0" applyFont="1" applyAlignment="1">
      <alignment horizontal="center"/>
    </xf>
    <xf numFmtId="0" fontId="59" fillId="0" borderId="0" xfId="0" applyFont="1" applyAlignment="1">
      <alignment horizontal="center" vertical="center"/>
    </xf>
    <xf numFmtId="0" fontId="25" fillId="0" borderId="0" xfId="0" applyFont="1" applyAlignment="1">
      <alignment horizontal="justify" vertical="center"/>
    </xf>
    <xf numFmtId="0" fontId="25" fillId="0" borderId="0" xfId="0" applyFont="1" applyAlignment="1">
      <alignment horizontal="justify"/>
    </xf>
    <xf numFmtId="0" fontId="25" fillId="0" borderId="26" xfId="0" applyFont="1" applyBorder="1"/>
    <xf numFmtId="0" fontId="25" fillId="0" borderId="26" xfId="0" applyFont="1" applyBorder="1" applyAlignment="1">
      <alignment horizontal="center" vertical="center"/>
    </xf>
    <xf numFmtId="173" fontId="25" fillId="0" borderId="26" xfId="1" applyNumberFormat="1" applyFont="1" applyFill="1" applyBorder="1" applyAlignment="1">
      <alignment vertical="center"/>
    </xf>
    <xf numFmtId="0" fontId="25" fillId="0" borderId="0" xfId="0" applyFont="1" applyAlignment="1">
      <alignment horizontal="center" vertical="center"/>
    </xf>
    <xf numFmtId="0" fontId="60" fillId="0" borderId="0" xfId="0" applyFont="1"/>
    <xf numFmtId="173" fontId="25" fillId="0" borderId="0" xfId="1" applyNumberFormat="1" applyFont="1" applyFill="1" applyBorder="1" applyAlignment="1">
      <alignment horizontal="center" vertical="center"/>
    </xf>
    <xf numFmtId="0" fontId="61" fillId="38" borderId="0" xfId="58" applyFont="1" applyFill="1" applyBorder="1" applyAlignment="1">
      <alignment horizontal="left" vertical="center" indent="1"/>
    </xf>
    <xf numFmtId="0" fontId="62" fillId="38" borderId="0" xfId="58" applyFont="1" applyFill="1" applyBorder="1" applyAlignment="1">
      <alignment horizontal="center" vertical="center"/>
    </xf>
    <xf numFmtId="173" fontId="60" fillId="38" borderId="0" xfId="51" applyNumberFormat="1" applyFont="1" applyFill="1"/>
    <xf numFmtId="0" fontId="61" fillId="0" borderId="0" xfId="0" applyFont="1" applyAlignment="1">
      <alignment horizontal="left" vertical="center" indent="1"/>
    </xf>
    <xf numFmtId="0" fontId="63" fillId="0" borderId="0" xfId="0" applyFont="1" applyAlignment="1">
      <alignment horizontal="center" vertical="center"/>
    </xf>
    <xf numFmtId="173" fontId="60" fillId="0" borderId="0" xfId="1" applyNumberFormat="1" applyFont="1" applyFill="1" applyAlignment="1">
      <alignment vertical="center"/>
    </xf>
    <xf numFmtId="0" fontId="64" fillId="0" borderId="0" xfId="0" applyFont="1" applyAlignment="1">
      <alignment horizontal="left" vertical="center" indent="1"/>
    </xf>
    <xf numFmtId="0" fontId="65" fillId="0" borderId="0" xfId="0" applyFont="1" applyAlignment="1">
      <alignment horizontal="center" vertical="center"/>
    </xf>
    <xf numFmtId="0" fontId="66" fillId="0" borderId="0" xfId="0" applyFont="1"/>
    <xf numFmtId="0" fontId="61" fillId="0" borderId="0" xfId="58" applyFont="1" applyFill="1" applyAlignment="1">
      <alignment horizontal="left" vertical="center" indent="1"/>
    </xf>
    <xf numFmtId="0" fontId="62" fillId="0" borderId="0" xfId="58" applyFont="1" applyFill="1" applyAlignment="1">
      <alignment horizontal="center" vertical="center"/>
    </xf>
    <xf numFmtId="0" fontId="62" fillId="0" borderId="0" xfId="0" applyFont="1" applyAlignment="1">
      <alignment horizontal="center" vertical="center"/>
    </xf>
    <xf numFmtId="41" fontId="25" fillId="0" borderId="0" xfId="51" applyFont="1" applyFill="1" applyAlignment="1">
      <alignment vertical="center"/>
    </xf>
    <xf numFmtId="41" fontId="60" fillId="0" borderId="0" xfId="51" applyFont="1" applyFill="1" applyAlignment="1">
      <alignment vertical="center"/>
    </xf>
    <xf numFmtId="0" fontId="67" fillId="0" borderId="0" xfId="0" applyFont="1" applyAlignment="1">
      <alignment horizontal="center" vertical="center"/>
    </xf>
    <xf numFmtId="0" fontId="64" fillId="0" borderId="0" xfId="58" applyFont="1" applyFill="1" applyAlignment="1">
      <alignment horizontal="left" vertical="center" indent="1"/>
    </xf>
    <xf numFmtId="0" fontId="65" fillId="0" borderId="0" xfId="58" applyFont="1" applyFill="1" applyAlignment="1">
      <alignment horizontal="center" vertical="center"/>
    </xf>
    <xf numFmtId="0" fontId="25" fillId="0" borderId="0" xfId="0" applyFont="1" applyAlignment="1">
      <alignment horizontal="left" vertical="center" indent="1"/>
    </xf>
    <xf numFmtId="0" fontId="68" fillId="38" borderId="0" xfId="0" applyFont="1" applyFill="1" applyAlignment="1">
      <alignment horizontal="left" vertical="center" indent="1"/>
    </xf>
    <xf numFmtId="0" fontId="68" fillId="38" borderId="0" xfId="0" applyFont="1" applyFill="1" applyAlignment="1">
      <alignment horizontal="center" vertical="center"/>
    </xf>
    <xf numFmtId="173" fontId="68" fillId="38" borderId="0" xfId="1" applyNumberFormat="1" applyFont="1" applyFill="1" applyAlignment="1">
      <alignment vertical="center"/>
    </xf>
    <xf numFmtId="0" fontId="25" fillId="0" borderId="0" xfId="0" applyFont="1" applyAlignment="1">
      <alignment vertical="center"/>
    </xf>
    <xf numFmtId="0" fontId="57" fillId="0" borderId="0" xfId="0" applyFont="1"/>
    <xf numFmtId="0" fontId="59" fillId="0" borderId="0" xfId="0" applyFont="1" applyAlignment="1">
      <alignment vertical="center"/>
    </xf>
    <xf numFmtId="0" fontId="52" fillId="0" borderId="0" xfId="0" applyFont="1" applyAlignment="1">
      <alignment horizontal="center" vertical="center"/>
    </xf>
    <xf numFmtId="0" fontId="51" fillId="0" borderId="0" xfId="0" applyFont="1" applyAlignment="1">
      <alignment horizontal="center" vertical="center"/>
    </xf>
    <xf numFmtId="0" fontId="53" fillId="41" borderId="0" xfId="0" applyFont="1" applyFill="1" applyAlignment="1">
      <alignment horizontal="center" vertical="center"/>
    </xf>
    <xf numFmtId="0" fontId="53" fillId="41" borderId="0" xfId="0" applyFont="1" applyFill="1" applyAlignment="1">
      <alignment horizontal="left" vertical="center"/>
    </xf>
    <xf numFmtId="179" fontId="53" fillId="41" borderId="0" xfId="0" applyNumberFormat="1" applyFont="1" applyFill="1" applyAlignment="1">
      <alignment horizontal="center" vertical="center" wrapText="1"/>
    </xf>
    <xf numFmtId="0" fontId="52" fillId="0" borderId="0" xfId="0" applyFont="1" applyAlignment="1">
      <alignment horizontal="left" vertical="center"/>
    </xf>
    <xf numFmtId="0" fontId="51" fillId="0" borderId="0" xfId="0" applyFont="1" applyAlignment="1">
      <alignment vertical="center"/>
    </xf>
    <xf numFmtId="0" fontId="52" fillId="0" borderId="0" xfId="0" applyFont="1" applyAlignment="1">
      <alignment vertical="center"/>
    </xf>
    <xf numFmtId="169" fontId="51" fillId="0" borderId="0" xfId="1" applyFont="1" applyFill="1" applyAlignment="1">
      <alignment vertical="center"/>
    </xf>
    <xf numFmtId="175" fontId="51" fillId="0" borderId="0" xfId="0" applyNumberFormat="1" applyFont="1" applyAlignment="1">
      <alignment vertical="center"/>
    </xf>
    <xf numFmtId="41" fontId="51" fillId="0" borderId="0" xfId="51" applyFont="1" applyFill="1" applyAlignment="1">
      <alignment vertical="center"/>
    </xf>
    <xf numFmtId="169" fontId="55" fillId="0" borderId="0" xfId="1" applyFont="1" applyFill="1" applyAlignment="1">
      <alignment vertical="center"/>
    </xf>
    <xf numFmtId="169" fontId="51" fillId="0" borderId="0" xfId="1" applyFont="1" applyFill="1"/>
    <xf numFmtId="169" fontId="51" fillId="0" borderId="0" xfId="0" applyNumberFormat="1" applyFont="1"/>
    <xf numFmtId="0" fontId="50" fillId="0" borderId="0" xfId="49" applyFont="1" applyAlignment="1">
      <alignment horizontal="center"/>
    </xf>
    <xf numFmtId="0" fontId="48" fillId="0" borderId="0" xfId="49" quotePrefix="1" applyFont="1"/>
    <xf numFmtId="0" fontId="48" fillId="0" borderId="0" xfId="49" applyFont="1" applyAlignment="1">
      <alignment horizontal="center"/>
    </xf>
    <xf numFmtId="0" fontId="53" fillId="41" borderId="10" xfId="0" applyFont="1" applyFill="1" applyBorder="1" applyAlignment="1">
      <alignment horizontal="center" vertical="center" wrapText="1"/>
    </xf>
    <xf numFmtId="0" fontId="53" fillId="41" borderId="10" xfId="0" applyFont="1" applyFill="1" applyBorder="1" applyAlignment="1">
      <alignment horizontal="center" vertical="center"/>
    </xf>
    <xf numFmtId="179" fontId="53" fillId="41" borderId="10" xfId="0" applyNumberFormat="1" applyFont="1" applyFill="1" applyBorder="1" applyAlignment="1">
      <alignment horizontal="center" vertical="center" wrapText="1"/>
    </xf>
    <xf numFmtId="0" fontId="51" fillId="0" borderId="10" xfId="0" applyFont="1" applyBorder="1" applyAlignment="1">
      <alignment vertical="center" wrapText="1"/>
    </xf>
    <xf numFmtId="41" fontId="52" fillId="0" borderId="10" xfId="51" applyFont="1" applyFill="1" applyBorder="1" applyAlignment="1">
      <alignment vertical="center"/>
    </xf>
    <xf numFmtId="167" fontId="52" fillId="0" borderId="10" xfId="51" applyNumberFormat="1" applyFont="1" applyFill="1" applyBorder="1" applyAlignment="1">
      <alignment vertical="center"/>
    </xf>
    <xf numFmtId="0" fontId="52" fillId="0" borderId="10" xfId="0" applyFont="1" applyBorder="1" applyAlignment="1">
      <alignment vertical="center" wrapText="1"/>
    </xf>
    <xf numFmtId="49" fontId="51" fillId="0" borderId="10" xfId="0" applyNumberFormat="1" applyFont="1" applyBorder="1" applyAlignment="1">
      <alignment vertical="center" wrapText="1"/>
    </xf>
    <xf numFmtId="167" fontId="51" fillId="0" borderId="10" xfId="51" applyNumberFormat="1" applyFont="1" applyFill="1" applyBorder="1" applyAlignment="1">
      <alignment vertical="center"/>
    </xf>
    <xf numFmtId="169" fontId="70" fillId="0" borderId="0" xfId="1" applyFont="1" applyFill="1" applyAlignment="1">
      <alignment vertical="center"/>
    </xf>
    <xf numFmtId="0" fontId="48" fillId="0" borderId="0" xfId="46" applyFont="1" applyAlignment="1">
      <alignment horizontal="center"/>
    </xf>
    <xf numFmtId="0" fontId="52" fillId="0" borderId="0" xfId="0" applyFont="1" applyAlignment="1">
      <alignment horizontal="center" wrapText="1"/>
    </xf>
    <xf numFmtId="171" fontId="50" fillId="0" borderId="0" xfId="44" applyFont="1"/>
    <xf numFmtId="0" fontId="51" fillId="0" borderId="0" xfId="0" applyFont="1" applyAlignment="1">
      <alignment horizontal="left" wrapText="1"/>
    </xf>
    <xf numFmtId="0" fontId="51" fillId="0" borderId="0" xfId="0" applyFont="1" applyAlignment="1">
      <alignment horizontal="center" wrapText="1"/>
    </xf>
    <xf numFmtId="0" fontId="51" fillId="0" borderId="0" xfId="0" applyFont="1" applyAlignment="1">
      <alignment horizontal="left" vertical="center"/>
    </xf>
    <xf numFmtId="0" fontId="55" fillId="41" borderId="0" xfId="0" applyFont="1" applyFill="1"/>
    <xf numFmtId="0" fontId="52" fillId="0" borderId="0" xfId="0" applyFont="1" applyAlignment="1">
      <alignment vertical="center" wrapText="1"/>
    </xf>
    <xf numFmtId="172" fontId="51" fillId="0" borderId="0" xfId="0" applyNumberFormat="1" applyFont="1" applyAlignment="1">
      <alignment vertical="center"/>
    </xf>
    <xf numFmtId="0" fontId="51" fillId="0" borderId="0" xfId="0" applyFont="1" applyAlignment="1">
      <alignment horizontal="left" vertical="center" wrapText="1"/>
    </xf>
    <xf numFmtId="3" fontId="51" fillId="0" borderId="0" xfId="0" applyNumberFormat="1" applyFont="1" applyAlignment="1">
      <alignment vertical="center"/>
    </xf>
    <xf numFmtId="167" fontId="51" fillId="0" borderId="0" xfId="0" applyNumberFormat="1" applyFont="1" applyAlignment="1">
      <alignment vertical="center"/>
    </xf>
    <xf numFmtId="0" fontId="55" fillId="0" borderId="0" xfId="0" applyFont="1" applyAlignment="1">
      <alignment vertical="center"/>
    </xf>
    <xf numFmtId="41" fontId="55" fillId="0" borderId="0" xfId="51" applyFont="1" applyFill="1" applyAlignment="1">
      <alignment vertical="center"/>
    </xf>
    <xf numFmtId="167" fontId="52" fillId="0" borderId="0" xfId="45" applyFont="1" applyFill="1" applyBorder="1" applyAlignment="1">
      <alignment vertical="center"/>
    </xf>
    <xf numFmtId="175" fontId="55" fillId="0" borderId="0" xfId="0" applyNumberFormat="1" applyFont="1" applyAlignment="1">
      <alignment vertical="center"/>
    </xf>
    <xf numFmtId="170" fontId="55" fillId="0" borderId="0" xfId="1" applyNumberFormat="1" applyFont="1" applyFill="1" applyAlignment="1">
      <alignment vertical="center"/>
    </xf>
    <xf numFmtId="0" fontId="71" fillId="0" borderId="15" xfId="0" applyFont="1" applyBorder="1"/>
    <xf numFmtId="167" fontId="51" fillId="0" borderId="0" xfId="0" applyNumberFormat="1" applyFont="1"/>
    <xf numFmtId="0" fontId="74" fillId="0" borderId="15" xfId="0" applyFont="1" applyBorder="1"/>
    <xf numFmtId="0" fontId="54" fillId="0" borderId="15" xfId="0" quotePrefix="1" applyFont="1" applyBorder="1"/>
    <xf numFmtId="0" fontId="75" fillId="0" borderId="15" xfId="0" applyFont="1" applyBorder="1"/>
    <xf numFmtId="0" fontId="76" fillId="0" borderId="15" xfId="0" applyFont="1" applyBorder="1"/>
    <xf numFmtId="167" fontId="55" fillId="0" borderId="0" xfId="0" applyNumberFormat="1" applyFont="1"/>
    <xf numFmtId="0" fontId="69" fillId="0" borderId="0" xfId="0" applyFont="1"/>
    <xf numFmtId="0" fontId="53" fillId="41" borderId="0" xfId="0" applyFont="1" applyFill="1"/>
    <xf numFmtId="167" fontId="70" fillId="0" borderId="0" xfId="45" applyFont="1" applyFill="1"/>
    <xf numFmtId="167" fontId="70" fillId="0" borderId="0" xfId="0" applyNumberFormat="1" applyFont="1"/>
    <xf numFmtId="0" fontId="52" fillId="0" borderId="21" xfId="0" applyFont="1" applyBorder="1" applyAlignment="1">
      <alignment horizontal="left" indent="1"/>
    </xf>
    <xf numFmtId="0" fontId="52" fillId="0" borderId="17" xfId="0" applyFont="1" applyBorder="1" applyAlignment="1">
      <alignment horizontal="left" indent="1"/>
    </xf>
    <xf numFmtId="170" fontId="52" fillId="0" borderId="17" xfId="1" applyNumberFormat="1" applyFont="1" applyFill="1" applyBorder="1" applyAlignment="1">
      <alignment horizontal="left" vertical="top"/>
    </xf>
    <xf numFmtId="0" fontId="52" fillId="0" borderId="15" xfId="0" applyFont="1" applyBorder="1" applyAlignment="1">
      <alignment horizontal="left" indent="1"/>
    </xf>
    <xf numFmtId="0" fontId="51" fillId="0" borderId="15" xfId="0" applyFont="1" applyBorder="1" applyAlignment="1">
      <alignment horizontal="left" indent="1"/>
    </xf>
    <xf numFmtId="0" fontId="51" fillId="0" borderId="15" xfId="0" applyFont="1" applyBorder="1" applyAlignment="1">
      <alignment horizontal="left" wrapText="1" indent="1"/>
    </xf>
    <xf numFmtId="0" fontId="51" fillId="0" borderId="0" xfId="0" applyFont="1" applyAlignment="1">
      <alignment horizontal="left" indent="1"/>
    </xf>
    <xf numFmtId="0" fontId="52" fillId="0" borderId="0" xfId="0" applyFont="1" applyAlignment="1">
      <alignment horizontal="left" indent="1"/>
    </xf>
    <xf numFmtId="0" fontId="51" fillId="0" borderId="15" xfId="0" applyFont="1" applyBorder="1" applyAlignment="1">
      <alignment horizontal="left" vertical="center" wrapText="1" indent="1"/>
    </xf>
    <xf numFmtId="0" fontId="51" fillId="0" borderId="0" xfId="0" applyFont="1" applyAlignment="1">
      <alignment horizontal="center" vertical="center" wrapText="1"/>
    </xf>
    <xf numFmtId="0" fontId="52" fillId="0" borderId="15" xfId="0" applyFont="1" applyBorder="1" applyAlignment="1">
      <alignment horizontal="left" vertical="top" wrapText="1" indent="1"/>
    </xf>
    <xf numFmtId="0" fontId="52" fillId="0" borderId="22" xfId="0" applyFont="1" applyBorder="1" applyAlignment="1">
      <alignment horizontal="left" indent="1"/>
    </xf>
    <xf numFmtId="0" fontId="52" fillId="0" borderId="27" xfId="0" applyFont="1" applyBorder="1" applyAlignment="1">
      <alignment horizontal="left" indent="1"/>
    </xf>
    <xf numFmtId="175" fontId="51" fillId="0" borderId="13" xfId="1" applyNumberFormat="1" applyFont="1" applyFill="1" applyBorder="1"/>
    <xf numFmtId="175" fontId="51" fillId="0" borderId="21" xfId="1" applyNumberFormat="1" applyFont="1" applyFill="1" applyBorder="1"/>
    <xf numFmtId="41" fontId="52" fillId="0" borderId="19" xfId="51" applyFont="1" applyFill="1" applyBorder="1"/>
    <xf numFmtId="170" fontId="52" fillId="0" borderId="15" xfId="1" applyNumberFormat="1" applyFont="1" applyFill="1" applyBorder="1"/>
    <xf numFmtId="41" fontId="51" fillId="0" borderId="19" xfId="51" applyFont="1" applyFill="1" applyBorder="1"/>
    <xf numFmtId="170" fontId="51" fillId="0" borderId="15" xfId="1" applyNumberFormat="1" applyFont="1" applyFill="1" applyBorder="1"/>
    <xf numFmtId="170" fontId="51" fillId="0" borderId="15" xfId="1" applyNumberFormat="1" applyFont="1" applyFill="1" applyBorder="1" applyAlignment="1">
      <alignment vertical="center"/>
    </xf>
    <xf numFmtId="41" fontId="51" fillId="0" borderId="19" xfId="51" applyFont="1" applyFill="1" applyBorder="1" applyAlignment="1">
      <alignment vertical="center"/>
    </xf>
    <xf numFmtId="170" fontId="52" fillId="0" borderId="15" xfId="1" applyNumberFormat="1" applyFont="1" applyFill="1" applyBorder="1" applyAlignment="1">
      <alignment vertical="center"/>
    </xf>
    <xf numFmtId="41" fontId="52" fillId="0" borderId="15" xfId="51" applyFont="1" applyFill="1" applyBorder="1"/>
    <xf numFmtId="41" fontId="52" fillId="0" borderId="14" xfId="51" applyFont="1" applyFill="1" applyBorder="1"/>
    <xf numFmtId="41" fontId="52" fillId="0" borderId="22" xfId="51" applyFont="1" applyFill="1" applyBorder="1"/>
    <xf numFmtId="0" fontId="51" fillId="0" borderId="15" xfId="0" applyFont="1" applyBorder="1"/>
    <xf numFmtId="0" fontId="52" fillId="0" borderId="15" xfId="0" applyFont="1" applyBorder="1"/>
    <xf numFmtId="0" fontId="54" fillId="0" borderId="15" xfId="0" applyFont="1" applyBorder="1"/>
    <xf numFmtId="0" fontId="52" fillId="0" borderId="21" xfId="0" applyFont="1" applyBorder="1" applyAlignment="1">
      <alignment vertical="center" wrapText="1"/>
    </xf>
    <xf numFmtId="0" fontId="52" fillId="0" borderId="17" xfId="0" applyFont="1" applyBorder="1" applyAlignment="1">
      <alignment vertical="center" wrapText="1"/>
    </xf>
    <xf numFmtId="0" fontId="52" fillId="0" borderId="15" xfId="0" applyFont="1" applyBorder="1" applyAlignment="1">
      <alignment vertical="center" wrapText="1"/>
    </xf>
    <xf numFmtId="0" fontId="51" fillId="0" borderId="15" xfId="0" applyFont="1" applyBorder="1" applyAlignment="1">
      <alignment vertical="center" wrapText="1"/>
    </xf>
    <xf numFmtId="0" fontId="51" fillId="0" borderId="0" xfId="0" applyFont="1" applyAlignment="1">
      <alignment vertical="center" wrapText="1"/>
    </xf>
    <xf numFmtId="0" fontId="51" fillId="0" borderId="15" xfId="0" applyFont="1" applyBorder="1" applyAlignment="1">
      <alignment horizontal="left" vertical="center" wrapText="1"/>
    </xf>
    <xf numFmtId="0" fontId="52" fillId="0" borderId="22" xfId="0" applyFont="1" applyBorder="1" applyAlignment="1">
      <alignment vertical="center" wrapText="1"/>
    </xf>
    <xf numFmtId="0" fontId="52" fillId="0" borderId="27" xfId="0" applyFont="1" applyBorder="1" applyAlignment="1">
      <alignment vertical="center" wrapText="1"/>
    </xf>
    <xf numFmtId="41" fontId="52" fillId="0" borderId="13" xfId="51" applyFont="1" applyFill="1" applyBorder="1" applyAlignment="1">
      <alignment wrapText="1"/>
    </xf>
    <xf numFmtId="41" fontId="51" fillId="0" borderId="13" xfId="51" applyFont="1" applyFill="1" applyBorder="1"/>
    <xf numFmtId="41" fontId="52" fillId="0" borderId="19" xfId="51" applyFont="1" applyFill="1" applyBorder="1" applyAlignment="1">
      <alignment wrapText="1"/>
    </xf>
    <xf numFmtId="41" fontId="52" fillId="0" borderId="19" xfId="51" applyFont="1" applyFill="1" applyBorder="1" applyAlignment="1">
      <alignment vertical="center"/>
    </xf>
    <xf numFmtId="41" fontId="52" fillId="0" borderId="19" xfId="51" applyFont="1" applyFill="1" applyBorder="1" applyAlignment="1">
      <alignment vertical="center" wrapText="1"/>
    </xf>
    <xf numFmtId="41" fontId="52" fillId="0" borderId="14" xfId="51" applyFont="1" applyFill="1" applyBorder="1" applyAlignment="1">
      <alignment vertical="center"/>
    </xf>
    <xf numFmtId="0" fontId="52" fillId="0" borderId="21" xfId="0" applyFont="1" applyBorder="1"/>
    <xf numFmtId="0" fontId="52" fillId="0" borderId="17" xfId="0" applyFont="1" applyBorder="1"/>
    <xf numFmtId="0" fontId="72" fillId="0" borderId="0" xfId="0" applyFont="1"/>
    <xf numFmtId="49" fontId="51" fillId="0" borderId="15" xfId="0" applyNumberFormat="1" applyFont="1" applyBorder="1"/>
    <xf numFmtId="49" fontId="51" fillId="0" borderId="0" xfId="0" applyNumberFormat="1" applyFont="1"/>
    <xf numFmtId="49" fontId="52" fillId="0" borderId="0" xfId="0" applyNumberFormat="1" applyFont="1" applyAlignment="1">
      <alignment horizontal="center"/>
    </xf>
    <xf numFmtId="0" fontId="73" fillId="0" borderId="0" xfId="0" applyFont="1" applyAlignment="1">
      <alignment horizontal="center"/>
    </xf>
    <xf numFmtId="49" fontId="51" fillId="0" borderId="15" xfId="0" quotePrefix="1" applyNumberFormat="1" applyFont="1" applyBorder="1"/>
    <xf numFmtId="49" fontId="51" fillId="0" borderId="0" xfId="0" quotePrefix="1" applyNumberFormat="1" applyFont="1"/>
    <xf numFmtId="0" fontId="52" fillId="0" borderId="22" xfId="0" applyFont="1" applyBorder="1"/>
    <xf numFmtId="0" fontId="52" fillId="0" borderId="27" xfId="0" applyFont="1" applyBorder="1"/>
    <xf numFmtId="173" fontId="52" fillId="0" borderId="13" xfId="1" applyNumberFormat="1" applyFont="1" applyFill="1" applyBorder="1" applyAlignment="1">
      <alignment horizontal="left" indent="1"/>
    </xf>
    <xf numFmtId="173" fontId="51" fillId="0" borderId="19" xfId="1" applyNumberFormat="1" applyFont="1" applyFill="1" applyBorder="1" applyAlignment="1">
      <alignment horizontal="left" indent="1"/>
    </xf>
    <xf numFmtId="173" fontId="52" fillId="0" borderId="19" xfId="1" applyNumberFormat="1" applyFont="1" applyFill="1" applyBorder="1" applyAlignment="1">
      <alignment horizontal="left" indent="1"/>
    </xf>
    <xf numFmtId="173" fontId="52" fillId="0" borderId="14" xfId="1" applyNumberFormat="1" applyFont="1" applyFill="1" applyBorder="1" applyAlignment="1">
      <alignment horizontal="left" indent="1"/>
    </xf>
    <xf numFmtId="41" fontId="51" fillId="0" borderId="13" xfId="51" applyFont="1" applyBorder="1"/>
    <xf numFmtId="41" fontId="51" fillId="0" borderId="19" xfId="51" applyFont="1" applyBorder="1"/>
    <xf numFmtId="0" fontId="48" fillId="0" borderId="0" xfId="46" applyFont="1" applyAlignment="1">
      <alignment vertical="center"/>
    </xf>
    <xf numFmtId="0" fontId="49" fillId="0" borderId="0" xfId="58" applyFont="1" applyFill="1" applyBorder="1" applyAlignment="1">
      <alignment horizontal="center" vertical="center"/>
    </xf>
    <xf numFmtId="0" fontId="69" fillId="0" borderId="0" xfId="0" applyFont="1" applyAlignment="1">
      <alignment horizontal="center" vertical="center"/>
    </xf>
    <xf numFmtId="0" fontId="50" fillId="0" borderId="0" xfId="49" quotePrefix="1" applyFont="1" applyAlignment="1">
      <alignment horizontal="center" vertical="center"/>
    </xf>
    <xf numFmtId="0" fontId="48" fillId="0" borderId="0" xfId="49" quotePrefix="1" applyFont="1" applyAlignment="1">
      <alignment horizontal="center" vertical="center"/>
    </xf>
    <xf numFmtId="0" fontId="48" fillId="0" borderId="0" xfId="49" quotePrefix="1" applyFont="1" applyAlignment="1">
      <alignment vertical="center"/>
    </xf>
    <xf numFmtId="0" fontId="50" fillId="0" borderId="15" xfId="49" applyFont="1" applyBorder="1"/>
    <xf numFmtId="0" fontId="50" fillId="0" borderId="0" xfId="49" applyFont="1"/>
    <xf numFmtId="179" fontId="48" fillId="0" borderId="0" xfId="49" applyNumberFormat="1" applyFont="1"/>
    <xf numFmtId="0" fontId="48" fillId="0" borderId="0" xfId="49" applyFont="1"/>
    <xf numFmtId="0" fontId="48" fillId="0" borderId="15" xfId="49" applyFont="1" applyBorder="1"/>
    <xf numFmtId="179" fontId="48" fillId="0" borderId="0" xfId="49" applyNumberFormat="1" applyFont="1" applyAlignment="1">
      <alignment wrapText="1"/>
    </xf>
    <xf numFmtId="0" fontId="48" fillId="0" borderId="0" xfId="49" applyFont="1" applyAlignment="1">
      <alignment wrapText="1"/>
    </xf>
    <xf numFmtId="176" fontId="48" fillId="0" borderId="10" xfId="49" applyNumberFormat="1" applyFont="1" applyBorder="1" applyAlignment="1">
      <alignment horizontal="center"/>
    </xf>
    <xf numFmtId="177" fontId="48" fillId="0" borderId="10" xfId="51" applyNumberFormat="1" applyFont="1" applyFill="1" applyBorder="1" applyAlignment="1"/>
    <xf numFmtId="0" fontId="48" fillId="0" borderId="15" xfId="49" applyFont="1" applyBorder="1" applyAlignment="1">
      <alignment horizontal="center" vertical="center" wrapText="1"/>
    </xf>
    <xf numFmtId="179" fontId="48" fillId="0" borderId="0" xfId="49" applyNumberFormat="1" applyFont="1" applyAlignment="1">
      <alignment horizontal="center" vertical="center" wrapText="1"/>
    </xf>
    <xf numFmtId="0" fontId="48" fillId="0" borderId="0" xfId="49" applyFont="1" applyAlignment="1">
      <alignment horizontal="center" vertical="center" wrapText="1"/>
    </xf>
    <xf numFmtId="0" fontId="48" fillId="0" borderId="15" xfId="49" applyFont="1" applyBorder="1" applyAlignment="1">
      <alignment wrapText="1"/>
    </xf>
    <xf numFmtId="0" fontId="52" fillId="0" borderId="10" xfId="0" applyFont="1" applyBorder="1" applyAlignment="1">
      <alignment vertical="center"/>
    </xf>
    <xf numFmtId="169" fontId="51" fillId="0" borderId="10" xfId="1" applyFont="1" applyFill="1" applyBorder="1" applyAlignment="1">
      <alignment horizontal="center" vertical="center"/>
    </xf>
    <xf numFmtId="177" fontId="51" fillId="0" borderId="10" xfId="51" applyNumberFormat="1" applyFont="1" applyFill="1" applyBorder="1" applyAlignment="1">
      <alignment horizontal="center" vertical="center"/>
    </xf>
    <xf numFmtId="177" fontId="51" fillId="0" borderId="10" xfId="51" applyNumberFormat="1" applyFont="1" applyFill="1" applyBorder="1" applyAlignment="1">
      <alignment horizontal="right" vertical="center"/>
    </xf>
    <xf numFmtId="0" fontId="52" fillId="0" borderId="10" xfId="0" applyFont="1" applyBorder="1" applyAlignment="1">
      <alignment horizontal="left" vertical="center"/>
    </xf>
    <xf numFmtId="41" fontId="52" fillId="0" borderId="10" xfId="51" applyFont="1" applyFill="1" applyBorder="1" applyAlignment="1">
      <alignment horizontal="right" vertical="center"/>
    </xf>
    <xf numFmtId="167" fontId="51" fillId="0" borderId="10" xfId="51" applyNumberFormat="1" applyFont="1" applyFill="1" applyBorder="1" applyAlignment="1">
      <alignment horizontal="right" vertical="center"/>
    </xf>
    <xf numFmtId="0" fontId="50" fillId="0" borderId="15" xfId="49" applyFont="1" applyBorder="1" applyAlignment="1">
      <alignment horizontal="center" vertical="center" wrapText="1"/>
    </xf>
    <xf numFmtId="174" fontId="48" fillId="0" borderId="0" xfId="49" applyNumberFormat="1" applyFont="1" applyAlignment="1">
      <alignment wrapText="1"/>
    </xf>
    <xf numFmtId="179" fontId="50" fillId="0" borderId="0" xfId="49" applyNumberFormat="1" applyFont="1" applyAlignment="1">
      <alignment horizontal="center" vertical="center" wrapText="1"/>
    </xf>
    <xf numFmtId="0" fontId="50" fillId="0" borderId="0" xfId="49" applyFont="1" applyAlignment="1">
      <alignment horizontal="center" vertical="center" wrapText="1"/>
    </xf>
    <xf numFmtId="41" fontId="51" fillId="0" borderId="10" xfId="51" applyFont="1" applyFill="1" applyBorder="1" applyAlignment="1">
      <alignment horizontal="right" vertical="center"/>
    </xf>
    <xf numFmtId="174" fontId="48" fillId="0" borderId="0" xfId="49" applyNumberFormat="1" applyFont="1"/>
    <xf numFmtId="170" fontId="48" fillId="0" borderId="0" xfId="1" applyNumberFormat="1" applyFont="1" applyFill="1" applyAlignment="1"/>
    <xf numFmtId="41" fontId="50" fillId="0" borderId="12" xfId="51" applyFont="1" applyFill="1" applyBorder="1" applyAlignment="1">
      <alignment horizontal="center" vertical="center"/>
    </xf>
    <xf numFmtId="167" fontId="50" fillId="0" borderId="10" xfId="51" applyNumberFormat="1" applyFont="1" applyFill="1" applyBorder="1" applyAlignment="1">
      <alignment horizontal="center" vertical="center"/>
    </xf>
    <xf numFmtId="167" fontId="48" fillId="0" borderId="0" xfId="49" applyNumberFormat="1" applyFont="1"/>
    <xf numFmtId="41" fontId="55" fillId="0" borderId="0" xfId="49" applyNumberFormat="1" applyFont="1" applyAlignment="1">
      <alignment horizontal="center" vertical="center"/>
    </xf>
    <xf numFmtId="0" fontId="48" fillId="0" borderId="0" xfId="49" applyFont="1" applyAlignment="1">
      <alignment horizontal="center" vertical="center"/>
    </xf>
    <xf numFmtId="41" fontId="48" fillId="0" borderId="19" xfId="51" applyFont="1" applyFill="1" applyBorder="1" applyAlignment="1">
      <alignment horizontal="center"/>
    </xf>
    <xf numFmtId="0" fontId="48" fillId="0" borderId="14" xfId="49" quotePrefix="1" applyFont="1" applyBorder="1" applyAlignment="1">
      <alignment horizontal="left"/>
    </xf>
    <xf numFmtId="0" fontId="52" fillId="0" borderId="10" xfId="0" applyFont="1" applyBorder="1"/>
    <xf numFmtId="0" fontId="78" fillId="0" borderId="10" xfId="0" applyFont="1" applyBorder="1" applyAlignment="1">
      <alignment vertical="center"/>
    </xf>
    <xf numFmtId="0" fontId="77" fillId="0" borderId="10" xfId="0" applyFont="1" applyBorder="1" applyAlignment="1">
      <alignment vertical="center"/>
    </xf>
    <xf numFmtId="41" fontId="55" fillId="0" borderId="0" xfId="49" applyNumberFormat="1" applyFont="1"/>
    <xf numFmtId="41" fontId="48" fillId="0" borderId="0" xfId="51" applyFont="1" applyFill="1" applyAlignment="1"/>
    <xf numFmtId="0" fontId="51" fillId="0" borderId="0" xfId="0" applyFont="1" applyAlignment="1">
      <alignment horizontal="justify" vertical="center"/>
    </xf>
    <xf numFmtId="0" fontId="52" fillId="0" borderId="0" xfId="0" applyFont="1" applyAlignment="1">
      <alignment horizontal="justify" vertical="center"/>
    </xf>
    <xf numFmtId="0" fontId="48" fillId="0" borderId="0" xfId="0" applyFont="1" applyAlignment="1">
      <alignment vertical="top"/>
    </xf>
    <xf numFmtId="173" fontId="50" fillId="0" borderId="0" xfId="50" applyNumberFormat="1" applyFont="1" applyFill="1" applyAlignment="1"/>
    <xf numFmtId="0" fontId="50" fillId="0" borderId="0" xfId="0" applyFont="1" applyAlignment="1">
      <alignment vertical="top"/>
    </xf>
    <xf numFmtId="173" fontId="51" fillId="0" borderId="0" xfId="0" applyNumberFormat="1" applyFont="1"/>
    <xf numFmtId="41" fontId="77" fillId="0" borderId="10" xfId="51" applyFont="1" applyFill="1" applyBorder="1" applyAlignment="1">
      <alignment horizontal="right" vertical="center"/>
    </xf>
    <xf numFmtId="41" fontId="78" fillId="0" borderId="10" xfId="51" applyFont="1" applyFill="1" applyBorder="1" applyAlignment="1">
      <alignment horizontal="right" vertical="center"/>
    </xf>
    <xf numFmtId="0" fontId="48" fillId="0" borderId="10" xfId="49" applyFont="1" applyBorder="1"/>
    <xf numFmtId="41" fontId="48" fillId="0" borderId="10" xfId="51" applyFont="1" applyFill="1" applyBorder="1" applyAlignment="1"/>
    <xf numFmtId="41" fontId="50" fillId="0" borderId="10" xfId="51" applyFont="1" applyFill="1" applyBorder="1" applyAlignment="1"/>
    <xf numFmtId="41" fontId="50" fillId="0" borderId="10" xfId="51" applyFont="1" applyFill="1" applyBorder="1" applyAlignment="1">
      <alignment horizontal="center"/>
    </xf>
    <xf numFmtId="0" fontId="55" fillId="0" borderId="0" xfId="49" applyFont="1"/>
    <xf numFmtId="167" fontId="48" fillId="0" borderId="0" xfId="45" applyFont="1" applyFill="1" applyAlignment="1"/>
    <xf numFmtId="173" fontId="55" fillId="0" borderId="0" xfId="49" applyNumberFormat="1" applyFont="1"/>
    <xf numFmtId="170" fontId="48" fillId="0" borderId="0" xfId="1" applyNumberFormat="1" applyFont="1" applyFill="1" applyBorder="1" applyAlignment="1"/>
    <xf numFmtId="41" fontId="51" fillId="0" borderId="15" xfId="51" applyFont="1" applyFill="1" applyBorder="1" applyAlignment="1"/>
    <xf numFmtId="41" fontId="48" fillId="0" borderId="19" xfId="51" applyFont="1" applyFill="1" applyBorder="1" applyAlignment="1"/>
    <xf numFmtId="0" fontId="52" fillId="0" borderId="11" xfId="0" applyFont="1" applyBorder="1"/>
    <xf numFmtId="41" fontId="73" fillId="0" borderId="15" xfId="51" applyFont="1" applyFill="1" applyBorder="1" applyAlignment="1"/>
    <xf numFmtId="41" fontId="52" fillId="0" borderId="20" xfId="51" applyFont="1" applyFill="1" applyBorder="1" applyAlignment="1"/>
    <xf numFmtId="167" fontId="79" fillId="0" borderId="0" xfId="45" applyFont="1" applyFill="1" applyAlignment="1"/>
    <xf numFmtId="0" fontId="48" fillId="0" borderId="0" xfId="49" applyFont="1" applyAlignment="1">
      <alignment horizontal="left"/>
    </xf>
    <xf numFmtId="165" fontId="51" fillId="0" borderId="0" xfId="64" applyFont="1" applyFill="1" applyAlignment="1">
      <alignment vertical="top"/>
    </xf>
    <xf numFmtId="179" fontId="53" fillId="41" borderId="10" xfId="49" applyNumberFormat="1" applyFont="1" applyFill="1" applyBorder="1" applyAlignment="1">
      <alignment horizontal="center" vertical="center"/>
    </xf>
    <xf numFmtId="41" fontId="48" fillId="0" borderId="14" xfId="51" applyFont="1" applyFill="1" applyBorder="1" applyAlignment="1"/>
    <xf numFmtId="41" fontId="52" fillId="0" borderId="10" xfId="51" applyFont="1" applyFill="1" applyBorder="1" applyAlignment="1"/>
    <xf numFmtId="0" fontId="53" fillId="41" borderId="13" xfId="0" applyFont="1" applyFill="1" applyBorder="1" applyAlignment="1">
      <alignment horizontal="center" vertical="center"/>
    </xf>
    <xf numFmtId="0" fontId="53" fillId="41" borderId="14" xfId="0" applyFont="1" applyFill="1" applyBorder="1" applyAlignment="1">
      <alignment horizontal="center" vertical="center"/>
    </xf>
    <xf numFmtId="0" fontId="52" fillId="0" borderId="17" xfId="0" applyFont="1" applyBorder="1" applyAlignment="1">
      <alignment horizontal="left" vertical="center"/>
    </xf>
    <xf numFmtId="170" fontId="52" fillId="0" borderId="0" xfId="1" applyNumberFormat="1" applyFont="1" applyFill="1" applyBorder="1" applyAlignment="1">
      <alignment horizontal="left" vertical="center" wrapText="1"/>
    </xf>
    <xf numFmtId="170" fontId="52" fillId="0" borderId="0" xfId="1" applyNumberFormat="1" applyFont="1" applyFill="1" applyBorder="1" applyAlignment="1">
      <alignment horizontal="left"/>
    </xf>
    <xf numFmtId="170" fontId="52" fillId="0" borderId="0" xfId="1" applyNumberFormat="1" applyFont="1" applyFill="1" applyBorder="1" applyAlignment="1">
      <alignment horizontal="left" wrapText="1"/>
    </xf>
    <xf numFmtId="170" fontId="51" fillId="0" borderId="0" xfId="1" applyNumberFormat="1" applyFont="1" applyFill="1" applyBorder="1" applyAlignment="1">
      <alignment horizontal="left" wrapText="1"/>
    </xf>
    <xf numFmtId="170" fontId="51" fillId="0" borderId="0" xfId="1" applyNumberFormat="1" applyFont="1" applyFill="1" applyBorder="1" applyAlignment="1">
      <alignment horizontal="left"/>
    </xf>
    <xf numFmtId="0" fontId="53" fillId="41" borderId="10" xfId="49" applyFont="1" applyFill="1" applyBorder="1" applyAlignment="1">
      <alignment horizontal="center" vertical="center"/>
    </xf>
    <xf numFmtId="0" fontId="48" fillId="0" borderId="0" xfId="49" quotePrefix="1" applyFont="1" applyAlignment="1">
      <alignment horizontal="left"/>
    </xf>
    <xf numFmtId="0" fontId="50" fillId="0" borderId="0" xfId="46" applyFont="1" applyAlignment="1">
      <alignment horizontal="center"/>
    </xf>
    <xf numFmtId="0" fontId="78" fillId="0" borderId="0" xfId="0" applyFont="1" applyAlignment="1">
      <alignment vertical="center"/>
    </xf>
    <xf numFmtId="10" fontId="77" fillId="0" borderId="10" xfId="0" applyNumberFormat="1" applyFont="1" applyBorder="1" applyAlignment="1">
      <alignment horizontal="right" vertical="center"/>
    </xf>
    <xf numFmtId="3" fontId="77" fillId="0" borderId="10" xfId="0" applyNumberFormat="1" applyFont="1" applyBorder="1" applyAlignment="1">
      <alignment horizontal="right" vertical="center"/>
    </xf>
    <xf numFmtId="0" fontId="77" fillId="0" borderId="10" xfId="0" applyFont="1" applyBorder="1" applyAlignment="1">
      <alignment horizontal="center" vertical="center"/>
    </xf>
    <xf numFmtId="3" fontId="77" fillId="0" borderId="10" xfId="0" applyNumberFormat="1" applyFont="1" applyBorder="1" applyAlignment="1">
      <alignment horizontal="center" vertical="center"/>
    </xf>
    <xf numFmtId="3" fontId="48" fillId="0" borderId="0" xfId="46" applyNumberFormat="1" applyFont="1"/>
    <xf numFmtId="6" fontId="77" fillId="0" borderId="0" xfId="0" applyNumberFormat="1" applyFont="1" applyAlignment="1">
      <alignment vertical="center"/>
    </xf>
    <xf numFmtId="0" fontId="77" fillId="0" borderId="0" xfId="0" applyFont="1" applyAlignment="1">
      <alignment vertical="center"/>
    </xf>
    <xf numFmtId="0" fontId="78" fillId="0" borderId="0" xfId="0" applyFont="1" applyAlignment="1">
      <alignment horizontal="justify" vertical="center"/>
    </xf>
    <xf numFmtId="171" fontId="50" fillId="0" borderId="0" xfId="44" applyFont="1" applyAlignment="1">
      <alignment vertical="center" wrapText="1"/>
    </xf>
    <xf numFmtId="0" fontId="29" fillId="0" borderId="0" xfId="58" applyAlignment="1">
      <alignment vertical="center"/>
    </xf>
    <xf numFmtId="0" fontId="77" fillId="0" borderId="10" xfId="0" applyFont="1" applyBorder="1" applyAlignment="1">
      <alignment horizontal="centerContinuous" vertical="center"/>
    </xf>
    <xf numFmtId="0" fontId="53" fillId="41" borderId="10" xfId="0" applyFont="1" applyFill="1" applyBorder="1" applyAlignment="1">
      <alignment horizontal="centerContinuous" vertical="center"/>
    </xf>
    <xf numFmtId="0" fontId="77" fillId="0" borderId="10" xfId="0" applyFont="1" applyBorder="1" applyAlignment="1">
      <alignment horizontal="center" vertical="center" wrapText="1"/>
    </xf>
    <xf numFmtId="0" fontId="37" fillId="0" borderId="0" xfId="0" applyFont="1" applyAlignment="1">
      <alignment horizontal="center" vertical="center"/>
    </xf>
    <xf numFmtId="0" fontId="32" fillId="0" borderId="0" xfId="0" applyFont="1" applyAlignment="1">
      <alignment horizontal="center" vertical="center"/>
    </xf>
    <xf numFmtId="0" fontId="53" fillId="41" borderId="11" xfId="0" applyFont="1" applyFill="1" applyBorder="1" applyAlignment="1">
      <alignment horizontal="center" vertical="center"/>
    </xf>
    <xf numFmtId="0" fontId="53" fillId="41" borderId="12" xfId="0" applyFont="1" applyFill="1" applyBorder="1" applyAlignment="1">
      <alignment horizontal="center" vertical="center"/>
    </xf>
    <xf numFmtId="0" fontId="53" fillId="41" borderId="16" xfId="0" applyFont="1" applyFill="1" applyBorder="1" applyAlignment="1">
      <alignment horizontal="center" vertical="center"/>
    </xf>
    <xf numFmtId="171" fontId="50" fillId="0" borderId="0" xfId="44" applyFont="1" applyAlignment="1">
      <alignment horizontal="center" vertical="center" wrapText="1"/>
    </xf>
    <xf numFmtId="0" fontId="73" fillId="0" borderId="0" xfId="0" applyFont="1" applyAlignment="1">
      <alignment horizontal="center" vertical="center"/>
    </xf>
    <xf numFmtId="0" fontId="51" fillId="0" borderId="0" xfId="0" applyFont="1" applyAlignment="1">
      <alignment horizontal="center" vertical="center"/>
    </xf>
    <xf numFmtId="0" fontId="80" fillId="41" borderId="10" xfId="0" applyFont="1" applyFill="1" applyBorder="1" applyAlignment="1">
      <alignment horizontal="center" vertical="center"/>
    </xf>
    <xf numFmtId="0" fontId="78" fillId="0" borderId="21" xfId="0" applyFont="1" applyBorder="1" applyAlignment="1">
      <alignment horizontal="center" vertical="center"/>
    </xf>
    <xf numFmtId="0" fontId="78" fillId="0" borderId="23" xfId="0" applyFont="1" applyBorder="1" applyAlignment="1">
      <alignment horizontal="center" vertical="center"/>
    </xf>
    <xf numFmtId="0" fontId="78" fillId="0" borderId="22" xfId="0" applyFont="1" applyBorder="1" applyAlignment="1">
      <alignment horizontal="center" vertical="center"/>
    </xf>
    <xf numFmtId="0" fontId="78" fillId="0" borderId="24" xfId="0" applyFont="1" applyBorder="1" applyAlignment="1">
      <alignment horizontal="center" vertical="center"/>
    </xf>
    <xf numFmtId="0" fontId="52" fillId="0" borderId="0" xfId="0" applyFont="1" applyAlignment="1">
      <alignment horizontal="center" vertical="center"/>
    </xf>
    <xf numFmtId="170" fontId="52" fillId="0" borderId="27" xfId="1" applyNumberFormat="1" applyFont="1" applyFill="1" applyBorder="1" applyAlignment="1">
      <alignment horizontal="left" vertical="center"/>
    </xf>
    <xf numFmtId="0" fontId="51" fillId="0" borderId="0" xfId="0" applyFont="1" applyAlignment="1">
      <alignment horizontal="left"/>
    </xf>
    <xf numFmtId="171" fontId="50" fillId="0" borderId="0" xfId="44" applyFont="1" applyAlignment="1">
      <alignment horizontal="center" wrapText="1"/>
    </xf>
    <xf numFmtId="0" fontId="52" fillId="0" borderId="0" xfId="0" applyFont="1" applyAlignment="1">
      <alignment horizontal="left" vertical="center"/>
    </xf>
    <xf numFmtId="0" fontId="48" fillId="0" borderId="0" xfId="49" quotePrefix="1" applyFont="1" applyAlignment="1">
      <alignment horizontal="center"/>
    </xf>
    <xf numFmtId="0" fontId="52" fillId="0" borderId="15" xfId="0" applyFont="1" applyBorder="1" applyAlignment="1">
      <alignment vertical="center" wrapText="1"/>
    </xf>
    <xf numFmtId="0" fontId="52" fillId="0" borderId="0" xfId="0" applyFont="1" applyAlignment="1">
      <alignment vertical="center" wrapText="1"/>
    </xf>
    <xf numFmtId="0" fontId="52" fillId="0" borderId="15" xfId="0" applyFont="1" applyBorder="1" applyAlignment="1">
      <alignment horizontal="left" vertical="center" wrapText="1"/>
    </xf>
    <xf numFmtId="0" fontId="52" fillId="0" borderId="0" xfId="0" applyFont="1" applyAlignment="1">
      <alignment horizontal="left" vertical="center" wrapText="1"/>
    </xf>
    <xf numFmtId="0" fontId="51" fillId="0" borderId="15" xfId="0" applyFont="1" applyBorder="1" applyAlignment="1">
      <alignment horizontal="left" vertical="center" wrapText="1"/>
    </xf>
    <xf numFmtId="0" fontId="51" fillId="0" borderId="0" xfId="0" applyFont="1" applyAlignment="1">
      <alignment horizontal="left" vertical="center" wrapText="1"/>
    </xf>
    <xf numFmtId="0" fontId="50" fillId="0" borderId="0" xfId="49" quotePrefix="1" applyFont="1" applyAlignment="1">
      <alignment horizontal="center"/>
    </xf>
    <xf numFmtId="171" fontId="50" fillId="0" borderId="0" xfId="44" applyFont="1" applyAlignment="1">
      <alignment horizontal="center"/>
    </xf>
    <xf numFmtId="0" fontId="52" fillId="0" borderId="0" xfId="0" applyFont="1" applyAlignment="1">
      <alignment horizontal="center"/>
    </xf>
    <xf numFmtId="0" fontId="53" fillId="41" borderId="10" xfId="0" applyFont="1" applyFill="1" applyBorder="1" applyAlignment="1">
      <alignment horizontal="center" vertical="center" wrapText="1"/>
    </xf>
    <xf numFmtId="0" fontId="53" fillId="41" borderId="10" xfId="0" applyFont="1" applyFill="1" applyBorder="1" applyAlignment="1">
      <alignment horizontal="center" vertical="center"/>
    </xf>
    <xf numFmtId="0" fontId="22" fillId="0" borderId="0" xfId="0" applyFont="1" applyAlignment="1">
      <alignment horizontal="left"/>
    </xf>
    <xf numFmtId="0" fontId="27" fillId="39" borderId="10" xfId="0" applyFont="1" applyFill="1" applyBorder="1" applyAlignment="1">
      <alignment horizontal="center" vertical="center" wrapText="1"/>
    </xf>
    <xf numFmtId="0" fontId="24" fillId="40" borderId="11" xfId="0" applyFont="1" applyFill="1" applyBorder="1" applyAlignment="1">
      <alignment horizontal="center" vertical="center" wrapText="1"/>
    </xf>
    <xf numFmtId="0" fontId="24" fillId="40" borderId="16" xfId="0" applyFont="1" applyFill="1" applyBorder="1" applyAlignment="1">
      <alignment horizontal="center" vertical="center" wrapText="1"/>
    </xf>
    <xf numFmtId="0" fontId="24" fillId="40" borderId="12" xfId="0" applyFont="1" applyFill="1" applyBorder="1" applyAlignment="1">
      <alignment horizontal="center" vertical="center" wrapText="1"/>
    </xf>
    <xf numFmtId="0" fontId="24" fillId="33" borderId="11" xfId="0" applyFont="1" applyFill="1" applyBorder="1" applyAlignment="1">
      <alignment horizontal="center" vertical="center" wrapText="1"/>
    </xf>
    <xf numFmtId="0" fontId="24" fillId="33" borderId="16" xfId="0" applyFont="1" applyFill="1" applyBorder="1" applyAlignment="1">
      <alignment horizontal="center" vertical="center" wrapText="1"/>
    </xf>
    <xf numFmtId="0" fontId="24" fillId="33" borderId="12" xfId="0" applyFont="1" applyFill="1" applyBorder="1" applyAlignment="1">
      <alignment horizontal="center" vertical="center" wrapText="1"/>
    </xf>
    <xf numFmtId="0" fontId="24" fillId="35" borderId="11" xfId="0" applyFont="1" applyFill="1" applyBorder="1" applyAlignment="1">
      <alignment horizontal="center" vertical="center" wrapText="1"/>
    </xf>
    <xf numFmtId="0" fontId="24" fillId="35" borderId="16" xfId="0" applyFont="1" applyFill="1" applyBorder="1" applyAlignment="1">
      <alignment horizontal="center" vertical="center" wrapText="1"/>
    </xf>
    <xf numFmtId="0" fontId="24" fillId="35" borderId="12" xfId="0" applyFont="1" applyFill="1" applyBorder="1" applyAlignment="1">
      <alignment horizontal="center" vertical="center" wrapText="1"/>
    </xf>
    <xf numFmtId="0" fontId="23" fillId="36" borderId="13" xfId="0" applyFont="1" applyFill="1" applyBorder="1" applyAlignment="1">
      <alignment horizontal="center" vertical="center" wrapText="1"/>
    </xf>
    <xf numFmtId="0" fontId="23" fillId="36" borderId="14" xfId="0" applyFont="1" applyFill="1" applyBorder="1" applyAlignment="1">
      <alignment horizontal="center" vertical="center" wrapText="1"/>
    </xf>
    <xf numFmtId="0" fontId="23" fillId="37" borderId="10" xfId="0" applyFont="1" applyFill="1" applyBorder="1" applyAlignment="1">
      <alignment horizontal="center" vertical="center" wrapText="1"/>
    </xf>
    <xf numFmtId="0" fontId="51" fillId="0" borderId="0" xfId="0" applyFont="1" applyAlignment="1">
      <alignment horizontal="justify" vertical="center" wrapText="1"/>
    </xf>
    <xf numFmtId="0" fontId="52" fillId="0" borderId="0" xfId="0" applyFont="1" applyAlignment="1">
      <alignment horizontal="center" vertical="center" wrapText="1"/>
    </xf>
    <xf numFmtId="0" fontId="72" fillId="0" borderId="0" xfId="0" applyFont="1" applyAlignment="1">
      <alignment horizontal="left" vertical="center" wrapText="1"/>
    </xf>
    <xf numFmtId="0" fontId="51" fillId="0" borderId="0" xfId="0" applyFont="1" applyAlignment="1">
      <alignment horizontal="center" vertical="center" wrapText="1"/>
    </xf>
    <xf numFmtId="176" fontId="53" fillId="41" borderId="20" xfId="49" applyNumberFormat="1" applyFont="1" applyFill="1" applyBorder="1" applyAlignment="1">
      <alignment horizontal="center"/>
    </xf>
    <xf numFmtId="176" fontId="53" fillId="41" borderId="24" xfId="49" applyNumberFormat="1" applyFont="1" applyFill="1" applyBorder="1" applyAlignment="1">
      <alignment horizontal="center"/>
    </xf>
    <xf numFmtId="179" fontId="53" fillId="41" borderId="13" xfId="49" applyNumberFormat="1" applyFont="1" applyFill="1" applyBorder="1" applyAlignment="1">
      <alignment horizontal="center" vertical="center"/>
    </xf>
    <xf numFmtId="179" fontId="53" fillId="41" borderId="14" xfId="49" applyNumberFormat="1" applyFont="1" applyFill="1" applyBorder="1" applyAlignment="1">
      <alignment horizontal="center" vertical="center"/>
    </xf>
    <xf numFmtId="0" fontId="51" fillId="0" borderId="0" xfId="0" applyFont="1" applyAlignment="1">
      <alignment horizontal="left" vertical="center"/>
    </xf>
    <xf numFmtId="0" fontId="53" fillId="41" borderId="13" xfId="0" applyFont="1" applyFill="1" applyBorder="1" applyAlignment="1">
      <alignment horizontal="center" vertical="center" wrapText="1"/>
    </xf>
    <xf numFmtId="0" fontId="53" fillId="41" borderId="14" xfId="0" applyFont="1" applyFill="1" applyBorder="1" applyAlignment="1">
      <alignment horizontal="center" vertical="center" wrapText="1"/>
    </xf>
    <xf numFmtId="179" fontId="53" fillId="41" borderId="13" xfId="49" applyNumberFormat="1" applyFont="1" applyFill="1" applyBorder="1" applyAlignment="1">
      <alignment horizontal="center" vertical="center" wrapText="1"/>
    </xf>
    <xf numFmtId="179" fontId="53" fillId="41" borderId="14" xfId="49" applyNumberFormat="1" applyFont="1" applyFill="1" applyBorder="1" applyAlignment="1">
      <alignment horizontal="center" vertical="center" wrapText="1"/>
    </xf>
    <xf numFmtId="0" fontId="52" fillId="0" borderId="10" xfId="0" applyFont="1" applyBorder="1" applyAlignment="1">
      <alignment vertical="center"/>
    </xf>
    <xf numFmtId="0" fontId="48" fillId="0" borderId="0" xfId="49" applyFont="1" applyAlignment="1">
      <alignment horizontal="left" wrapText="1"/>
    </xf>
    <xf numFmtId="0" fontId="53" fillId="41" borderId="20" xfId="0" applyFont="1" applyFill="1" applyBorder="1" applyAlignment="1">
      <alignment horizontal="center" vertical="center"/>
    </xf>
    <xf numFmtId="0" fontId="53" fillId="41" borderId="24" xfId="0" applyFont="1" applyFill="1" applyBorder="1" applyAlignment="1">
      <alignment horizontal="center" vertical="center"/>
    </xf>
  </cellXfs>
  <cellStyles count="68">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Comma 2" xfId="50" xr:uid="{00000000-0005-0000-0000-00001D000000}"/>
    <cellStyle name="Comma 2 2" xfId="55" xr:uid="{00000000-0005-0000-0000-00001E000000}"/>
    <cellStyle name="Comma 2 2 2" xfId="62" xr:uid="{C3F003F2-4C68-4379-8ABA-FD1DFC6371A6}"/>
    <cellStyle name="Comma 2 3" xfId="66" xr:uid="{98A9762C-733E-4119-ABB2-B57DBA165E00}"/>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58" builtinId="8"/>
    <cellStyle name="Incorrecto" xfId="7" builtinId="27" customBuiltin="1"/>
    <cellStyle name="Millares" xfId="1" builtinId="3"/>
    <cellStyle name="Millares [0]" xfId="51" builtinId="6"/>
    <cellStyle name="Millares [0] 2" xfId="45" xr:uid="{00000000-0005-0000-0000-000028000000}"/>
    <cellStyle name="Millares [0] 2 2" xfId="54" xr:uid="{00000000-0005-0000-0000-000029000000}"/>
    <cellStyle name="Millares [0] 2 2 2" xfId="61" xr:uid="{01A3EA54-97F3-44B5-8FE8-D9DB95B74A1F}"/>
    <cellStyle name="Millares [0] 2 3" xfId="65" xr:uid="{8F07C455-BD21-4223-9B99-9D94E199EB95}"/>
    <cellStyle name="Millares [0] 3" xfId="56" xr:uid="{00000000-0005-0000-0000-00002A000000}"/>
    <cellStyle name="Millares [0] 3 2" xfId="63" xr:uid="{C96D6BAC-3391-449B-9FA8-57CAE0B415B0}"/>
    <cellStyle name="Millares [0] 4" xfId="60" xr:uid="{5C7D92EF-7453-410E-BFAF-ED234169E0EC}"/>
    <cellStyle name="Millares 2" xfId="52" xr:uid="{00000000-0005-0000-0000-00002B000000}"/>
    <cellStyle name="Millares 3" xfId="57" xr:uid="{00000000-0005-0000-0000-00002C000000}"/>
    <cellStyle name="Millares 3 2" xfId="67" xr:uid="{67CB57D7-BE59-4A14-BC54-374927EDBC60}"/>
    <cellStyle name="Moneda" xfId="64" builtinId="4"/>
    <cellStyle name="Neutral" xfId="8" builtinId="28" customBuiltin="1"/>
    <cellStyle name="Normal" xfId="0" builtinId="0"/>
    <cellStyle name="Normal 12" xfId="46" xr:uid="{00000000-0005-0000-0000-00002F000000}"/>
    <cellStyle name="Normal 15" xfId="47" xr:uid="{00000000-0005-0000-0000-000030000000}"/>
    <cellStyle name="Normal 2" xfId="49" xr:uid="{00000000-0005-0000-0000-000031000000}"/>
    <cellStyle name="Normal 2 4" xfId="48" xr:uid="{00000000-0005-0000-0000-000032000000}"/>
    <cellStyle name="Normal 3" xfId="53" xr:uid="{00000000-0005-0000-0000-000033000000}"/>
    <cellStyle name="Normal 3 2" xfId="59" xr:uid="{52A95833-AD3D-4468-8C3C-E8E2DC9E73E9}"/>
    <cellStyle name="Normal 3 3" xfId="43" xr:uid="{00000000-0005-0000-0000-000034000000}"/>
    <cellStyle name="Normal_Estados Fiscal 1999" xfId="44" xr:uid="{00000000-0005-0000-0000-000035000000}"/>
    <cellStyle name="Notas" xfId="15" builtinId="10" customBuiltin="1"/>
    <cellStyle name="Salida" xfId="10" builtinId="21" customBuiltin="1"/>
    <cellStyle name="Texto de advertencia" xfId="14" builtinId="11" customBuiltin="1"/>
    <cellStyle name="Texto explicativo" xfId="16" builtinId="53" customBuiltin="1"/>
    <cellStyle name="Título 2" xfId="3" builtinId="17" customBuiltin="1"/>
    <cellStyle name="Título 3" xfId="4" builtinId="18" customBuiltin="1"/>
    <cellStyle name="Título 4" xfId="42" xr:uid="{00000000-0005-0000-0000-000038000000}"/>
    <cellStyle name="Total" xfId="17" builtinId="25" customBuiltin="1"/>
  </cellStyles>
  <dxfs count="0"/>
  <tableStyles count="0" defaultTableStyle="TableStyleMedium2" defaultPivotStyle="PivotStyleLight16"/>
  <colors>
    <mruColors>
      <color rgb="FF336699"/>
      <color rgb="FF006699"/>
      <color rgb="FF003366"/>
      <color rgb="FF000066"/>
      <color rgb="FF333399"/>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23</xdr:row>
      <xdr:rowOff>38100</xdr:rowOff>
    </xdr:from>
    <xdr:to>
      <xdr:col>15</xdr:col>
      <xdr:colOff>28575</xdr:colOff>
      <xdr:row>29</xdr:row>
      <xdr:rowOff>37217</xdr:rowOff>
    </xdr:to>
    <xdr:pic>
      <xdr:nvPicPr>
        <xdr:cNvPr id="28" name="Imagen 27">
          <a:extLst>
            <a:ext uri="{FF2B5EF4-FFF2-40B4-BE49-F238E27FC236}">
              <a16:creationId xmlns:a16="http://schemas.microsoft.com/office/drawing/2014/main" id="{4C256B23-F754-44A4-8FF4-087AB8BDE276}"/>
            </a:ext>
          </a:extLst>
        </xdr:cNvPr>
        <xdr:cNvPicPr>
          <a:picLocks noChangeAspect="1"/>
        </xdr:cNvPicPr>
      </xdr:nvPicPr>
      <xdr:blipFill rotWithShape="1">
        <a:blip xmlns:r="http://schemas.openxmlformats.org/officeDocument/2006/relationships" r:embed="rId1"/>
        <a:srcRect l="4868" t="50696" r="5047" b="19217"/>
        <a:stretch/>
      </xdr:blipFill>
      <xdr:spPr>
        <a:xfrm>
          <a:off x="571501" y="5343525"/>
          <a:ext cx="11620499" cy="1313567"/>
        </a:xfrm>
        <a:prstGeom prst="rect">
          <a:avLst/>
        </a:prstGeom>
      </xdr:spPr>
    </xdr:pic>
    <xdr:clientData/>
  </xdr:twoCellAnchor>
  <xdr:twoCellAnchor>
    <xdr:from>
      <xdr:col>6</xdr:col>
      <xdr:colOff>28575</xdr:colOff>
      <xdr:row>3</xdr:row>
      <xdr:rowOff>180975</xdr:rowOff>
    </xdr:from>
    <xdr:to>
      <xdr:col>9</xdr:col>
      <xdr:colOff>33033</xdr:colOff>
      <xdr:row>5</xdr:row>
      <xdr:rowOff>203198</xdr:rowOff>
    </xdr:to>
    <xdr:grpSp>
      <xdr:nvGrpSpPr>
        <xdr:cNvPr id="29" name="Group 352">
          <a:extLst>
            <a:ext uri="{FF2B5EF4-FFF2-40B4-BE49-F238E27FC236}">
              <a16:creationId xmlns:a16="http://schemas.microsoft.com/office/drawing/2014/main" id="{867EAE2A-8A3F-47D4-BCAC-439E978DB854}"/>
            </a:ext>
          </a:extLst>
        </xdr:cNvPr>
        <xdr:cNvGrpSpPr/>
      </xdr:nvGrpSpPr>
      <xdr:grpSpPr>
        <a:xfrm>
          <a:off x="4695825" y="809625"/>
          <a:ext cx="2757183" cy="479423"/>
          <a:chOff x="0" y="0"/>
          <a:chExt cx="2757732" cy="479637"/>
        </a:xfrm>
      </xdr:grpSpPr>
      <xdr:sp macro="" textlink="">
        <xdr:nvSpPr>
          <xdr:cNvPr id="30" name="Shape 6">
            <a:extLst>
              <a:ext uri="{FF2B5EF4-FFF2-40B4-BE49-F238E27FC236}">
                <a16:creationId xmlns:a16="http://schemas.microsoft.com/office/drawing/2014/main" id="{38932F35-EEA7-4197-658A-690B62164F7B}"/>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1" name="Shape 7">
            <a:extLst>
              <a:ext uri="{FF2B5EF4-FFF2-40B4-BE49-F238E27FC236}">
                <a16:creationId xmlns:a16="http://schemas.microsoft.com/office/drawing/2014/main" id="{338D6B7E-3877-7B49-5AB1-8900C130482D}"/>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2" name="Shape 8">
            <a:extLst>
              <a:ext uri="{FF2B5EF4-FFF2-40B4-BE49-F238E27FC236}">
                <a16:creationId xmlns:a16="http://schemas.microsoft.com/office/drawing/2014/main" id="{B488F528-F22B-2F8A-46B1-98CD62E81BE3}"/>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3" name="Shape 9">
            <a:extLst>
              <a:ext uri="{FF2B5EF4-FFF2-40B4-BE49-F238E27FC236}">
                <a16:creationId xmlns:a16="http://schemas.microsoft.com/office/drawing/2014/main" id="{64A7B9DA-26A8-DA22-C677-2038A36B0159}"/>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4" name="Shape 10">
            <a:extLst>
              <a:ext uri="{FF2B5EF4-FFF2-40B4-BE49-F238E27FC236}">
                <a16:creationId xmlns:a16="http://schemas.microsoft.com/office/drawing/2014/main" id="{F53C5D71-FD95-FB11-5C57-8B9DBC0FFE7E}"/>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5" name="Shape 11">
            <a:extLst>
              <a:ext uri="{FF2B5EF4-FFF2-40B4-BE49-F238E27FC236}">
                <a16:creationId xmlns:a16="http://schemas.microsoft.com/office/drawing/2014/main" id="{00FEC55E-1D7F-34E0-E651-A932C1958366}"/>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6" name="Shape 12">
            <a:extLst>
              <a:ext uri="{FF2B5EF4-FFF2-40B4-BE49-F238E27FC236}">
                <a16:creationId xmlns:a16="http://schemas.microsoft.com/office/drawing/2014/main" id="{9D4632D1-6E1E-D495-7F2A-36E60051DDFD}"/>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7" name="Shape 13">
            <a:extLst>
              <a:ext uri="{FF2B5EF4-FFF2-40B4-BE49-F238E27FC236}">
                <a16:creationId xmlns:a16="http://schemas.microsoft.com/office/drawing/2014/main" id="{41CBB35D-8270-3132-9617-D0E2B5178FB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38" name="Shape 14">
            <a:extLst>
              <a:ext uri="{FF2B5EF4-FFF2-40B4-BE49-F238E27FC236}">
                <a16:creationId xmlns:a16="http://schemas.microsoft.com/office/drawing/2014/main" id="{16644CE1-F466-AE8E-BCB6-992DE67414F6}"/>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39" name="Shape 15">
            <a:extLst>
              <a:ext uri="{FF2B5EF4-FFF2-40B4-BE49-F238E27FC236}">
                <a16:creationId xmlns:a16="http://schemas.microsoft.com/office/drawing/2014/main" id="{B704A260-78D7-EF25-B4D8-9BEA3760D01D}"/>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40" name="Shape 16">
            <a:extLst>
              <a:ext uri="{FF2B5EF4-FFF2-40B4-BE49-F238E27FC236}">
                <a16:creationId xmlns:a16="http://schemas.microsoft.com/office/drawing/2014/main" id="{E4F1C9FC-0BC4-D557-B56D-482DE3BB3A56}"/>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41" name="Shape 367">
            <a:extLst>
              <a:ext uri="{FF2B5EF4-FFF2-40B4-BE49-F238E27FC236}">
                <a16:creationId xmlns:a16="http://schemas.microsoft.com/office/drawing/2014/main" id="{6842788C-E548-AF4A-03F1-C86BC5366B01}"/>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2" name="Shape 18">
            <a:extLst>
              <a:ext uri="{FF2B5EF4-FFF2-40B4-BE49-F238E27FC236}">
                <a16:creationId xmlns:a16="http://schemas.microsoft.com/office/drawing/2014/main" id="{1DA0415C-BA8D-20C3-1136-602122292176}"/>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3" name="Shape 19">
            <a:extLst>
              <a:ext uri="{FF2B5EF4-FFF2-40B4-BE49-F238E27FC236}">
                <a16:creationId xmlns:a16="http://schemas.microsoft.com/office/drawing/2014/main" id="{BE31BAD5-25C7-8C69-56EC-734A85197DDC}"/>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4" name="Shape 20">
            <a:extLst>
              <a:ext uri="{FF2B5EF4-FFF2-40B4-BE49-F238E27FC236}">
                <a16:creationId xmlns:a16="http://schemas.microsoft.com/office/drawing/2014/main" id="{D05EEBDA-DBA2-F304-3C54-CE19DAA12751}"/>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5" name="Shape 21">
            <a:extLst>
              <a:ext uri="{FF2B5EF4-FFF2-40B4-BE49-F238E27FC236}">
                <a16:creationId xmlns:a16="http://schemas.microsoft.com/office/drawing/2014/main" id="{BB04AD54-CF97-1D19-547F-892D07B33D95}"/>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6" name="Shape 22">
            <a:extLst>
              <a:ext uri="{FF2B5EF4-FFF2-40B4-BE49-F238E27FC236}">
                <a16:creationId xmlns:a16="http://schemas.microsoft.com/office/drawing/2014/main" id="{ED966B32-45E6-71A6-B958-DCF789FB4BD7}"/>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7" name="Shape 23">
            <a:extLst>
              <a:ext uri="{FF2B5EF4-FFF2-40B4-BE49-F238E27FC236}">
                <a16:creationId xmlns:a16="http://schemas.microsoft.com/office/drawing/2014/main" id="{618A5134-52ED-53F6-C5F5-881D36B5E979}"/>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8" name="Shape 368">
            <a:extLst>
              <a:ext uri="{FF2B5EF4-FFF2-40B4-BE49-F238E27FC236}">
                <a16:creationId xmlns:a16="http://schemas.microsoft.com/office/drawing/2014/main" id="{24BC23A9-9CBD-9C24-B763-1874F5A03835}"/>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9" name="Shape 25">
            <a:extLst>
              <a:ext uri="{FF2B5EF4-FFF2-40B4-BE49-F238E27FC236}">
                <a16:creationId xmlns:a16="http://schemas.microsoft.com/office/drawing/2014/main" id="{75B95AC6-DFB4-FF25-A7DD-614552D20D7E}"/>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0" name="Shape 26">
            <a:extLst>
              <a:ext uri="{FF2B5EF4-FFF2-40B4-BE49-F238E27FC236}">
                <a16:creationId xmlns:a16="http://schemas.microsoft.com/office/drawing/2014/main" id="{F2D8E5A2-FBA6-8D8D-6D8B-5BF5CF8E7F1D}"/>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1" name="Shape 27">
            <a:extLst>
              <a:ext uri="{FF2B5EF4-FFF2-40B4-BE49-F238E27FC236}">
                <a16:creationId xmlns:a16="http://schemas.microsoft.com/office/drawing/2014/main" id="{488031B4-F6E9-0BAB-1A72-8E2AA73B2EF8}"/>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2" name="Shape 28">
            <a:extLst>
              <a:ext uri="{FF2B5EF4-FFF2-40B4-BE49-F238E27FC236}">
                <a16:creationId xmlns:a16="http://schemas.microsoft.com/office/drawing/2014/main" id="{7889CB72-C86F-4644-FE0C-CCD6C152EDB3}"/>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3" name="Shape 29">
            <a:extLst>
              <a:ext uri="{FF2B5EF4-FFF2-40B4-BE49-F238E27FC236}">
                <a16:creationId xmlns:a16="http://schemas.microsoft.com/office/drawing/2014/main" id="{901F2EDA-F5D9-961B-C90C-AEB671517835}"/>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16934</xdr:colOff>
      <xdr:row>1</xdr:row>
      <xdr:rowOff>42333</xdr:rowOff>
    </xdr:from>
    <xdr:to>
      <xdr:col>2</xdr:col>
      <xdr:colOff>1989668</xdr:colOff>
      <xdr:row>3</xdr:row>
      <xdr:rowOff>160867</xdr:rowOff>
    </xdr:to>
    <xdr:grpSp>
      <xdr:nvGrpSpPr>
        <xdr:cNvPr id="2" name="Group 352">
          <a:extLst>
            <a:ext uri="{FF2B5EF4-FFF2-40B4-BE49-F238E27FC236}">
              <a16:creationId xmlns:a16="http://schemas.microsoft.com/office/drawing/2014/main" id="{DDA33A9D-F791-4D3A-88E3-A52F4D7308A2}"/>
            </a:ext>
          </a:extLst>
        </xdr:cNvPr>
        <xdr:cNvGrpSpPr/>
      </xdr:nvGrpSpPr>
      <xdr:grpSpPr>
        <a:xfrm>
          <a:off x="186267" y="228600"/>
          <a:ext cx="2709334" cy="491067"/>
          <a:chOff x="0" y="0"/>
          <a:chExt cx="2757732" cy="479637"/>
        </a:xfrm>
      </xdr:grpSpPr>
      <xdr:sp macro="" textlink="">
        <xdr:nvSpPr>
          <xdr:cNvPr id="3" name="Shape 6">
            <a:extLst>
              <a:ext uri="{FF2B5EF4-FFF2-40B4-BE49-F238E27FC236}">
                <a16:creationId xmlns:a16="http://schemas.microsoft.com/office/drawing/2014/main" id="{E449124C-7BA9-2E45-B7B2-FA404FCE316C}"/>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 name="Shape 7">
            <a:extLst>
              <a:ext uri="{FF2B5EF4-FFF2-40B4-BE49-F238E27FC236}">
                <a16:creationId xmlns:a16="http://schemas.microsoft.com/office/drawing/2014/main" id="{5C026970-7AE0-2466-59B2-255A0471453B}"/>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8">
            <a:extLst>
              <a:ext uri="{FF2B5EF4-FFF2-40B4-BE49-F238E27FC236}">
                <a16:creationId xmlns:a16="http://schemas.microsoft.com/office/drawing/2014/main" id="{0876A886-162A-4FDD-521B-2F90C314D9EC}"/>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9">
            <a:extLst>
              <a:ext uri="{FF2B5EF4-FFF2-40B4-BE49-F238E27FC236}">
                <a16:creationId xmlns:a16="http://schemas.microsoft.com/office/drawing/2014/main" id="{547607A7-E7D9-2A12-5A84-0C7257BE29E3}"/>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10">
            <a:extLst>
              <a:ext uri="{FF2B5EF4-FFF2-40B4-BE49-F238E27FC236}">
                <a16:creationId xmlns:a16="http://schemas.microsoft.com/office/drawing/2014/main" id="{A6645B62-26A8-489A-68F3-C24B1F01668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1">
            <a:extLst>
              <a:ext uri="{FF2B5EF4-FFF2-40B4-BE49-F238E27FC236}">
                <a16:creationId xmlns:a16="http://schemas.microsoft.com/office/drawing/2014/main" id="{833DD5A2-8021-4A7C-3FF6-5D27E78EBC9A}"/>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2">
            <a:extLst>
              <a:ext uri="{FF2B5EF4-FFF2-40B4-BE49-F238E27FC236}">
                <a16:creationId xmlns:a16="http://schemas.microsoft.com/office/drawing/2014/main" id="{DF3AE6BF-03C0-493D-C4C1-433642C3ADB8}"/>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3">
            <a:extLst>
              <a:ext uri="{FF2B5EF4-FFF2-40B4-BE49-F238E27FC236}">
                <a16:creationId xmlns:a16="http://schemas.microsoft.com/office/drawing/2014/main" id="{98380207-468B-3E3F-AAAB-DEB3B9781262}"/>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1" name="Shape 14">
            <a:extLst>
              <a:ext uri="{FF2B5EF4-FFF2-40B4-BE49-F238E27FC236}">
                <a16:creationId xmlns:a16="http://schemas.microsoft.com/office/drawing/2014/main" id="{5ACF9CA5-57F8-FF99-8232-E85D67C3EF0A}"/>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2" name="Shape 15">
            <a:extLst>
              <a:ext uri="{FF2B5EF4-FFF2-40B4-BE49-F238E27FC236}">
                <a16:creationId xmlns:a16="http://schemas.microsoft.com/office/drawing/2014/main" id="{5CD7D38A-45DF-64CE-6BD7-F43FBBFB339B}"/>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6">
            <a:extLst>
              <a:ext uri="{FF2B5EF4-FFF2-40B4-BE49-F238E27FC236}">
                <a16:creationId xmlns:a16="http://schemas.microsoft.com/office/drawing/2014/main" id="{6C073914-FBA8-24E7-1B1E-1CC59E0F6CB7}"/>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367">
            <a:extLst>
              <a:ext uri="{FF2B5EF4-FFF2-40B4-BE49-F238E27FC236}">
                <a16:creationId xmlns:a16="http://schemas.microsoft.com/office/drawing/2014/main" id="{8E7F083F-673C-E204-B764-02D0D1EF6661}"/>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5" name="Shape 18">
            <a:extLst>
              <a:ext uri="{FF2B5EF4-FFF2-40B4-BE49-F238E27FC236}">
                <a16:creationId xmlns:a16="http://schemas.microsoft.com/office/drawing/2014/main" id="{3C338E6E-001C-BD4E-3500-D58C51296C3C}"/>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9">
            <a:extLst>
              <a:ext uri="{FF2B5EF4-FFF2-40B4-BE49-F238E27FC236}">
                <a16:creationId xmlns:a16="http://schemas.microsoft.com/office/drawing/2014/main" id="{DB301C77-2C04-03A4-EEC2-B039A38B5416}"/>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20">
            <a:extLst>
              <a:ext uri="{FF2B5EF4-FFF2-40B4-BE49-F238E27FC236}">
                <a16:creationId xmlns:a16="http://schemas.microsoft.com/office/drawing/2014/main" id="{D259CCC0-0A3B-47C2-D2F6-3DD75497B96C}"/>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1">
            <a:extLst>
              <a:ext uri="{FF2B5EF4-FFF2-40B4-BE49-F238E27FC236}">
                <a16:creationId xmlns:a16="http://schemas.microsoft.com/office/drawing/2014/main" id="{AF6EE577-706D-79BC-DE5F-66BF85A2B46A}"/>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2">
            <a:extLst>
              <a:ext uri="{FF2B5EF4-FFF2-40B4-BE49-F238E27FC236}">
                <a16:creationId xmlns:a16="http://schemas.microsoft.com/office/drawing/2014/main" id="{405C83E4-DCB9-66EA-AA91-DB776B0A35FA}"/>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3">
            <a:extLst>
              <a:ext uri="{FF2B5EF4-FFF2-40B4-BE49-F238E27FC236}">
                <a16:creationId xmlns:a16="http://schemas.microsoft.com/office/drawing/2014/main" id="{8EDF6717-DE50-8E78-EB34-B9C2EF755942}"/>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368">
            <a:extLst>
              <a:ext uri="{FF2B5EF4-FFF2-40B4-BE49-F238E27FC236}">
                <a16:creationId xmlns:a16="http://schemas.microsoft.com/office/drawing/2014/main" id="{F5C4356E-0E45-70C2-D73D-FFC8940D3D85}"/>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25">
            <a:extLst>
              <a:ext uri="{FF2B5EF4-FFF2-40B4-BE49-F238E27FC236}">
                <a16:creationId xmlns:a16="http://schemas.microsoft.com/office/drawing/2014/main" id="{ED504457-00B0-D51A-E8B3-3707C234A7BE}"/>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6">
            <a:extLst>
              <a:ext uri="{FF2B5EF4-FFF2-40B4-BE49-F238E27FC236}">
                <a16:creationId xmlns:a16="http://schemas.microsoft.com/office/drawing/2014/main" id="{72672D11-91AD-051A-5699-9F4A8D5AF6E6}"/>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7">
            <a:extLst>
              <a:ext uri="{FF2B5EF4-FFF2-40B4-BE49-F238E27FC236}">
                <a16:creationId xmlns:a16="http://schemas.microsoft.com/office/drawing/2014/main" id="{9649367C-D48A-222C-47A6-73237D9BA352}"/>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8">
            <a:extLst>
              <a:ext uri="{FF2B5EF4-FFF2-40B4-BE49-F238E27FC236}">
                <a16:creationId xmlns:a16="http://schemas.microsoft.com/office/drawing/2014/main" id="{6431E0E3-3AFD-600D-11E7-230A94EBEAE2}"/>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9">
            <a:extLst>
              <a:ext uri="{FF2B5EF4-FFF2-40B4-BE49-F238E27FC236}">
                <a16:creationId xmlns:a16="http://schemas.microsoft.com/office/drawing/2014/main" id="{EAA2DA6E-601E-5CD0-AB08-07639298CEEA}"/>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50800</xdr:colOff>
      <xdr:row>1</xdr:row>
      <xdr:rowOff>101600</xdr:rowOff>
    </xdr:from>
    <xdr:to>
      <xdr:col>1</xdr:col>
      <xdr:colOff>2807983</xdr:colOff>
      <xdr:row>4</xdr:row>
      <xdr:rowOff>22223</xdr:rowOff>
    </xdr:to>
    <xdr:grpSp>
      <xdr:nvGrpSpPr>
        <xdr:cNvPr id="2" name="Group 352">
          <a:extLst>
            <a:ext uri="{FF2B5EF4-FFF2-40B4-BE49-F238E27FC236}">
              <a16:creationId xmlns:a16="http://schemas.microsoft.com/office/drawing/2014/main" id="{BB0CA951-3302-4A35-8593-1C9B8E1CDCF9}"/>
            </a:ext>
          </a:extLst>
        </xdr:cNvPr>
        <xdr:cNvGrpSpPr/>
      </xdr:nvGrpSpPr>
      <xdr:grpSpPr>
        <a:xfrm>
          <a:off x="260350" y="282575"/>
          <a:ext cx="2757183" cy="463548"/>
          <a:chOff x="0" y="0"/>
          <a:chExt cx="2757732" cy="479637"/>
        </a:xfrm>
      </xdr:grpSpPr>
      <xdr:sp macro="" textlink="">
        <xdr:nvSpPr>
          <xdr:cNvPr id="3" name="Shape 6">
            <a:extLst>
              <a:ext uri="{FF2B5EF4-FFF2-40B4-BE49-F238E27FC236}">
                <a16:creationId xmlns:a16="http://schemas.microsoft.com/office/drawing/2014/main" id="{7796EFA6-6209-3F0D-BBBD-5EA50EF44A26}"/>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 name="Shape 7">
            <a:extLst>
              <a:ext uri="{FF2B5EF4-FFF2-40B4-BE49-F238E27FC236}">
                <a16:creationId xmlns:a16="http://schemas.microsoft.com/office/drawing/2014/main" id="{029BF064-3992-6E32-21F3-7CCC6DC7486A}"/>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8">
            <a:extLst>
              <a:ext uri="{FF2B5EF4-FFF2-40B4-BE49-F238E27FC236}">
                <a16:creationId xmlns:a16="http://schemas.microsoft.com/office/drawing/2014/main" id="{68BD2C5F-0386-648C-42F1-C8CDE46BBCD3}"/>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9">
            <a:extLst>
              <a:ext uri="{FF2B5EF4-FFF2-40B4-BE49-F238E27FC236}">
                <a16:creationId xmlns:a16="http://schemas.microsoft.com/office/drawing/2014/main" id="{DF59C960-CBD9-5E94-592C-4FF076F9D1A9}"/>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10">
            <a:extLst>
              <a:ext uri="{FF2B5EF4-FFF2-40B4-BE49-F238E27FC236}">
                <a16:creationId xmlns:a16="http://schemas.microsoft.com/office/drawing/2014/main" id="{F22D249E-7529-C681-E272-809E5701B027}"/>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1">
            <a:extLst>
              <a:ext uri="{FF2B5EF4-FFF2-40B4-BE49-F238E27FC236}">
                <a16:creationId xmlns:a16="http://schemas.microsoft.com/office/drawing/2014/main" id="{9582FBB7-AF12-4909-B372-0109128B2232}"/>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2">
            <a:extLst>
              <a:ext uri="{FF2B5EF4-FFF2-40B4-BE49-F238E27FC236}">
                <a16:creationId xmlns:a16="http://schemas.microsoft.com/office/drawing/2014/main" id="{48448F35-F922-53B9-C4F2-C8A16441937C}"/>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3">
            <a:extLst>
              <a:ext uri="{FF2B5EF4-FFF2-40B4-BE49-F238E27FC236}">
                <a16:creationId xmlns:a16="http://schemas.microsoft.com/office/drawing/2014/main" id="{97B73DCE-6A0C-928F-8CA1-5832C117F487}"/>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1" name="Shape 14">
            <a:extLst>
              <a:ext uri="{FF2B5EF4-FFF2-40B4-BE49-F238E27FC236}">
                <a16:creationId xmlns:a16="http://schemas.microsoft.com/office/drawing/2014/main" id="{B3A2B465-1E22-70CC-661B-F3ACB6D516AC}"/>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2" name="Shape 15">
            <a:extLst>
              <a:ext uri="{FF2B5EF4-FFF2-40B4-BE49-F238E27FC236}">
                <a16:creationId xmlns:a16="http://schemas.microsoft.com/office/drawing/2014/main" id="{1C4BE96C-9785-FE98-74F3-34FDE8038ECF}"/>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6">
            <a:extLst>
              <a:ext uri="{FF2B5EF4-FFF2-40B4-BE49-F238E27FC236}">
                <a16:creationId xmlns:a16="http://schemas.microsoft.com/office/drawing/2014/main" id="{BB7D761F-D126-A6F7-0F0D-708B020F8397}"/>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367">
            <a:extLst>
              <a:ext uri="{FF2B5EF4-FFF2-40B4-BE49-F238E27FC236}">
                <a16:creationId xmlns:a16="http://schemas.microsoft.com/office/drawing/2014/main" id="{7024642E-B691-F6D2-B322-700A4BA79D0F}"/>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5" name="Shape 18">
            <a:extLst>
              <a:ext uri="{FF2B5EF4-FFF2-40B4-BE49-F238E27FC236}">
                <a16:creationId xmlns:a16="http://schemas.microsoft.com/office/drawing/2014/main" id="{373BCA8E-D8B5-BC7C-63A9-9FA90F54A711}"/>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9">
            <a:extLst>
              <a:ext uri="{FF2B5EF4-FFF2-40B4-BE49-F238E27FC236}">
                <a16:creationId xmlns:a16="http://schemas.microsoft.com/office/drawing/2014/main" id="{5C6C6812-D894-085E-4435-74A097429FCA}"/>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20">
            <a:extLst>
              <a:ext uri="{FF2B5EF4-FFF2-40B4-BE49-F238E27FC236}">
                <a16:creationId xmlns:a16="http://schemas.microsoft.com/office/drawing/2014/main" id="{D2249033-E45E-8E0C-D3E1-C8099133919E}"/>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1">
            <a:extLst>
              <a:ext uri="{FF2B5EF4-FFF2-40B4-BE49-F238E27FC236}">
                <a16:creationId xmlns:a16="http://schemas.microsoft.com/office/drawing/2014/main" id="{FF0FBC02-350E-DA64-44AE-651AF0B09436}"/>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2">
            <a:extLst>
              <a:ext uri="{FF2B5EF4-FFF2-40B4-BE49-F238E27FC236}">
                <a16:creationId xmlns:a16="http://schemas.microsoft.com/office/drawing/2014/main" id="{D30215BD-56A1-1777-528C-379B1E3819E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3">
            <a:extLst>
              <a:ext uri="{FF2B5EF4-FFF2-40B4-BE49-F238E27FC236}">
                <a16:creationId xmlns:a16="http://schemas.microsoft.com/office/drawing/2014/main" id="{0C2CD32F-1715-B68C-55BF-6FD618CC60BF}"/>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368">
            <a:extLst>
              <a:ext uri="{FF2B5EF4-FFF2-40B4-BE49-F238E27FC236}">
                <a16:creationId xmlns:a16="http://schemas.microsoft.com/office/drawing/2014/main" id="{0BB65CC6-50A4-3A1B-1570-E130B3DA0DAA}"/>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25">
            <a:extLst>
              <a:ext uri="{FF2B5EF4-FFF2-40B4-BE49-F238E27FC236}">
                <a16:creationId xmlns:a16="http://schemas.microsoft.com/office/drawing/2014/main" id="{F5FC63FB-6441-F63B-9FA4-08478A54074C}"/>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6">
            <a:extLst>
              <a:ext uri="{FF2B5EF4-FFF2-40B4-BE49-F238E27FC236}">
                <a16:creationId xmlns:a16="http://schemas.microsoft.com/office/drawing/2014/main" id="{3A818821-9835-1D1E-F8E4-EA134F34D84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7">
            <a:extLst>
              <a:ext uri="{FF2B5EF4-FFF2-40B4-BE49-F238E27FC236}">
                <a16:creationId xmlns:a16="http://schemas.microsoft.com/office/drawing/2014/main" id="{D80E2AB2-5C88-5251-D0DA-4D34336258DF}"/>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8">
            <a:extLst>
              <a:ext uri="{FF2B5EF4-FFF2-40B4-BE49-F238E27FC236}">
                <a16:creationId xmlns:a16="http://schemas.microsoft.com/office/drawing/2014/main" id="{77A9A712-A7BD-12B0-84E4-FFB9759B2EB7}"/>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9">
            <a:extLst>
              <a:ext uri="{FF2B5EF4-FFF2-40B4-BE49-F238E27FC236}">
                <a16:creationId xmlns:a16="http://schemas.microsoft.com/office/drawing/2014/main" id="{CCDD9141-FA9D-C756-965E-0F06527975E9}"/>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25400</xdr:colOff>
      <xdr:row>1</xdr:row>
      <xdr:rowOff>67733</xdr:rowOff>
    </xdr:from>
    <xdr:to>
      <xdr:col>1</xdr:col>
      <xdr:colOff>2782583</xdr:colOff>
      <xdr:row>3</xdr:row>
      <xdr:rowOff>174623</xdr:rowOff>
    </xdr:to>
    <xdr:grpSp>
      <xdr:nvGrpSpPr>
        <xdr:cNvPr id="3" name="Group 352">
          <a:extLst>
            <a:ext uri="{FF2B5EF4-FFF2-40B4-BE49-F238E27FC236}">
              <a16:creationId xmlns:a16="http://schemas.microsoft.com/office/drawing/2014/main" id="{4FE59D39-FBD0-4600-82F0-2220DFF9F4BF}"/>
            </a:ext>
          </a:extLst>
        </xdr:cNvPr>
        <xdr:cNvGrpSpPr/>
      </xdr:nvGrpSpPr>
      <xdr:grpSpPr>
        <a:xfrm>
          <a:off x="220133" y="254000"/>
          <a:ext cx="2757183" cy="479423"/>
          <a:chOff x="0" y="0"/>
          <a:chExt cx="2757732" cy="479637"/>
        </a:xfrm>
      </xdr:grpSpPr>
      <xdr:sp macro="" textlink="">
        <xdr:nvSpPr>
          <xdr:cNvPr id="4" name="Shape 6">
            <a:extLst>
              <a:ext uri="{FF2B5EF4-FFF2-40B4-BE49-F238E27FC236}">
                <a16:creationId xmlns:a16="http://schemas.microsoft.com/office/drawing/2014/main" id="{5D605983-B392-8CCB-B305-4C5A274BD1DE}"/>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C11FE29F-2AC4-5F12-5CA3-8154F2C242E8}"/>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C133C2E3-23E3-C758-DB80-950538CA7C03}"/>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DC3F30ED-0711-7A43-D8AD-73C8132E8EBC}"/>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CF3CB264-4245-CD79-16FE-EA0D2EF6B85D}"/>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F89BB67C-1EA3-9DBD-2422-ADB317240E45}"/>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0A9FACAF-51F0-DC78-FD81-161C4886EA7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5E5C03A8-66F3-EB37-4FCB-32E4F3CD1807}"/>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9331E28D-9E75-F577-CAF8-CDDAC704AA63}"/>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407D0B76-2A0B-0143-7DD0-58AFD8CC0619}"/>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398B7E37-7F47-6D7D-0259-3D8B088014B6}"/>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84C8B18E-E7C9-5B38-B4F1-B7188DF954FC}"/>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1D054370-4546-8C26-47F7-4AEB79C159ED}"/>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F30DE2E3-8865-CB21-B7E0-EF1A957AF01D}"/>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09195EF9-0234-D741-20B0-490F81840A47}"/>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1C7DECF7-D601-853F-2A98-4A0FA6E52474}"/>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8D078516-2886-BA03-C5FA-6BCA1F0E44E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D00F83B-E3C2-C995-8BC7-7BC64CBF344E}"/>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BEF41F4C-909A-63C2-E3BA-6C2E9044EDF1}"/>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831E1999-D429-139E-B23C-5924B2852E48}"/>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2C343F89-0401-3131-A6E9-7B4CAB7BD155}"/>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DCF60CD3-32D2-E322-183E-B80AF9C0F2FB}"/>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7539D535-AA1F-5335-F274-172577C486AF}"/>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6E5029DA-617D-AFB3-395A-0DF000F09D9F}"/>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8468</xdr:colOff>
      <xdr:row>1</xdr:row>
      <xdr:rowOff>169331</xdr:rowOff>
    </xdr:from>
    <xdr:to>
      <xdr:col>1</xdr:col>
      <xdr:colOff>2765651</xdr:colOff>
      <xdr:row>4</xdr:row>
      <xdr:rowOff>89954</xdr:rowOff>
    </xdr:to>
    <xdr:grpSp>
      <xdr:nvGrpSpPr>
        <xdr:cNvPr id="3" name="Group 352">
          <a:extLst>
            <a:ext uri="{FF2B5EF4-FFF2-40B4-BE49-F238E27FC236}">
              <a16:creationId xmlns:a16="http://schemas.microsoft.com/office/drawing/2014/main" id="{29131D29-2241-493D-B67B-D8A8108AF8E3}"/>
            </a:ext>
          </a:extLst>
        </xdr:cNvPr>
        <xdr:cNvGrpSpPr/>
      </xdr:nvGrpSpPr>
      <xdr:grpSpPr>
        <a:xfrm>
          <a:off x="237068" y="355598"/>
          <a:ext cx="2757183" cy="479423"/>
          <a:chOff x="0" y="0"/>
          <a:chExt cx="2757732" cy="479637"/>
        </a:xfrm>
      </xdr:grpSpPr>
      <xdr:sp macro="" textlink="">
        <xdr:nvSpPr>
          <xdr:cNvPr id="4" name="Shape 6">
            <a:extLst>
              <a:ext uri="{FF2B5EF4-FFF2-40B4-BE49-F238E27FC236}">
                <a16:creationId xmlns:a16="http://schemas.microsoft.com/office/drawing/2014/main" id="{655802AA-D51E-7E98-1E27-8ABA2094BC81}"/>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667CFE1D-D9D8-22CC-C9E8-5325DBEF7B7F}"/>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A8418547-4DBC-43B5-0219-F6F5C0B728F8}"/>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FC313665-9DFA-A23B-3D3D-A3456B575BD1}"/>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71FBE7D9-C4A8-400D-7933-0F7F82D1E748}"/>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A98628A6-72A6-7D70-F287-273A0D728D06}"/>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8DAC4F7B-74AE-914B-CA86-6D5DC641E131}"/>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A677FF69-3AF4-7E84-B4C7-31238801DAC8}"/>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2CAF578B-B6F0-0E1C-A499-3BE0560FD1B5}"/>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8C47D49D-7BA0-4DDE-AFD7-0B8B34CBB429}"/>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DFA90CA0-2A14-EE3C-CC70-EFD9A32C3A8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B35B1571-C485-D56C-F724-FA847CB8DDFF}"/>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46680389-107B-11C1-C766-6D692D15656F}"/>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5649A12E-16B3-E69E-B569-1C1EC70BF072}"/>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5712CBB2-23C5-FB02-A731-2FCCAED1D315}"/>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A8DDE4B3-411A-6D2F-1F53-B9EBF4247FAF}"/>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3BD3FE57-E57C-ED2E-D14C-5FAD6477771F}"/>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A317917C-4617-4DCE-30B7-00B05C9B48E3}"/>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680AC030-3893-E37E-1030-E0D4000DAB45}"/>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0F823EC1-9EF0-7201-CD3F-4F53C33F1176}"/>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F36BA70D-9727-DB38-ABDF-5757E3F5B288}"/>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DA56FAAE-F643-30CC-5BF3-268670D6A356}"/>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1796E9AC-DBD4-4A70-2B72-D6F6F684F364}"/>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00050C88-0AD6-8A2F-29AA-846E0EE54B23}"/>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8467</xdr:colOff>
      <xdr:row>1</xdr:row>
      <xdr:rowOff>67733</xdr:rowOff>
    </xdr:from>
    <xdr:to>
      <xdr:col>2</xdr:col>
      <xdr:colOff>733650</xdr:colOff>
      <xdr:row>3</xdr:row>
      <xdr:rowOff>174623</xdr:rowOff>
    </xdr:to>
    <xdr:grpSp>
      <xdr:nvGrpSpPr>
        <xdr:cNvPr id="3" name="Group 352">
          <a:extLst>
            <a:ext uri="{FF2B5EF4-FFF2-40B4-BE49-F238E27FC236}">
              <a16:creationId xmlns:a16="http://schemas.microsoft.com/office/drawing/2014/main" id="{9522D583-D062-464D-99A5-A99361DA2377}"/>
            </a:ext>
          </a:extLst>
        </xdr:cNvPr>
        <xdr:cNvGrpSpPr/>
      </xdr:nvGrpSpPr>
      <xdr:grpSpPr>
        <a:xfrm>
          <a:off x="254000" y="254000"/>
          <a:ext cx="2757183" cy="479423"/>
          <a:chOff x="0" y="0"/>
          <a:chExt cx="2757732" cy="479637"/>
        </a:xfrm>
      </xdr:grpSpPr>
      <xdr:sp macro="" textlink="">
        <xdr:nvSpPr>
          <xdr:cNvPr id="4" name="Shape 6">
            <a:extLst>
              <a:ext uri="{FF2B5EF4-FFF2-40B4-BE49-F238E27FC236}">
                <a16:creationId xmlns:a16="http://schemas.microsoft.com/office/drawing/2014/main" id="{81D8A33A-9F92-1F8A-50D1-D58D5AEDCD1C}"/>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4C26B757-3C27-CC9B-F52B-E2BBA9062F29}"/>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07BCB3AB-F53B-F5A1-E263-3E6DFC07C7E9}"/>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AF9CF7D0-4ABD-521F-58FD-68E9DAF4CE24}"/>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0C32AE6C-0250-CCBB-04C5-7DE06D8489ED}"/>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320E21A1-0F36-EC01-0C90-5CF21942707D}"/>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C341E638-FEEF-1A20-AB46-FBF7D520CEEB}"/>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37E6EB30-F331-6556-8077-65BCF5EF96E5}"/>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9DF7894F-4E5B-281F-8C75-224CDDA2032B}"/>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1E8428DB-5FD1-3A74-1680-0AEC0C3377E4}"/>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3C20A958-A6D5-E132-5D0F-DA2BE3DAC202}"/>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5CC48796-0030-D559-DD53-817C0F044C14}"/>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F2C15C6B-2EB9-EC6C-13DC-59D3D7D394E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16A685BE-2C25-BE11-E26C-83E80C128CA8}"/>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913289F2-E200-3F8A-D6CC-C50CB53655A2}"/>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600970CF-56CA-716F-5DEA-A8300C4D2985}"/>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9B019FB7-9795-CE3D-10C3-25C18F3A74A6}"/>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6C551FB2-390D-2BC3-C9CA-7F268419B876}"/>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5740A9C6-A77E-42BD-2B9C-89C4C64043AB}"/>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9BC63242-F714-7825-4D0C-52D303F5BB4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6BF0859B-26FB-C65C-F36C-746EE464C2EF}"/>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6BA02A7C-F248-75A2-8DF5-6D4675B5EA77}"/>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4CDF7C8D-4236-9AD6-A279-4BA2CC1D4D2C}"/>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C9D122C9-A4D1-CF81-9A88-2473C6D4EAF6}"/>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1</xdr:row>
      <xdr:rowOff>135468</xdr:rowOff>
    </xdr:from>
    <xdr:to>
      <xdr:col>4</xdr:col>
      <xdr:colOff>287867</xdr:colOff>
      <xdr:row>4</xdr:row>
      <xdr:rowOff>42334</xdr:rowOff>
    </xdr:to>
    <xdr:grpSp>
      <xdr:nvGrpSpPr>
        <xdr:cNvPr id="3" name="Group 352">
          <a:extLst>
            <a:ext uri="{FF2B5EF4-FFF2-40B4-BE49-F238E27FC236}">
              <a16:creationId xmlns:a16="http://schemas.microsoft.com/office/drawing/2014/main" id="{3F0344AB-1F01-41D9-91F3-4B98506630C9}"/>
            </a:ext>
          </a:extLst>
        </xdr:cNvPr>
        <xdr:cNvGrpSpPr/>
      </xdr:nvGrpSpPr>
      <xdr:grpSpPr>
        <a:xfrm>
          <a:off x="296334" y="321735"/>
          <a:ext cx="2794000" cy="465666"/>
          <a:chOff x="0" y="0"/>
          <a:chExt cx="2757732" cy="479637"/>
        </a:xfrm>
      </xdr:grpSpPr>
      <xdr:sp macro="" textlink="">
        <xdr:nvSpPr>
          <xdr:cNvPr id="4" name="Shape 6">
            <a:extLst>
              <a:ext uri="{FF2B5EF4-FFF2-40B4-BE49-F238E27FC236}">
                <a16:creationId xmlns:a16="http://schemas.microsoft.com/office/drawing/2014/main" id="{236B572D-A9EB-6A31-96D0-3347F9516BA8}"/>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C1B87520-22F9-9717-5898-D4B1387279C3}"/>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8625802D-79F8-FC77-DA8D-234494CA33BD}"/>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9E4B7F6C-3030-7B92-1A70-F9FFEE402C5F}"/>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A149D697-B84B-FFCA-99BE-A1D35D98B53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67FCF769-E31D-9FDD-064D-964FC8FB8F71}"/>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844ADD36-0ABD-6B6A-3AA5-E75958713393}"/>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9AB30B10-A62E-1CE9-61D7-B55EE04EA3B4}"/>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0EBD3B44-6C90-D823-E226-6DCA8EE2896F}"/>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BFC2F43B-365E-A78B-FCAD-EA5E61030BCC}"/>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9878FAD1-5D03-30DB-F696-EA0F53FDB4DA}"/>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3868833-FD31-F095-1BE2-2ADFC7D8AD5F}"/>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AD5A81CD-0DF3-828A-04A0-E57A2D7C9D81}"/>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368F9A3F-7A7D-AF29-FEEE-0F6A6B2EEF46}"/>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6D4BF8B2-98F0-8235-3223-499E3F395A17}"/>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F508EC02-5890-FD81-42E1-E14F4214FC4C}"/>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71300153-D253-4662-3DAA-E29B1FFB36A3}"/>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D31B571-B7D8-B925-83F5-E1ECF392FBF6}"/>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9818E6F8-3071-4F8B-1046-B72109CFDBD6}"/>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2F577AF7-DD14-5FC2-ACC3-21F8DA21B444}"/>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36B3B61E-A31E-5523-9469-141EA3F44A63}"/>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05951EA6-A4D5-262D-ADE6-82FEF74DC87A}"/>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1A14997A-E0DF-5BFD-406E-294D97E6EAA2}"/>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7C44D6F4-8D9C-7AA3-F291-5917794C2C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mailto:info@atlasinversiones.com.py" TargetMode="External"/><Relationship Id="rId1" Type="http://schemas.openxmlformats.org/officeDocument/2006/relationships/hyperlink" Target="https://www.atlasinversiones.com.py/inversion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2F69F-EF34-4134-AB1E-AE48873F786E}">
  <sheetPr>
    <tabColor rgb="FFC00000"/>
  </sheetPr>
  <dimension ref="A2:P31"/>
  <sheetViews>
    <sheetView showGridLines="0" tabSelected="1" topLeftCell="A7" zoomScale="80" zoomScaleNormal="80" workbookViewId="0">
      <selection activeCell="Q37" sqref="Q37"/>
    </sheetView>
  </sheetViews>
  <sheetFormatPr baseColWidth="10" defaultColWidth="11.5546875" defaultRowHeight="13.8"/>
  <cols>
    <col min="1" max="1" width="7.44140625" style="46" customWidth="1"/>
    <col min="2" max="3" width="11.5546875" style="46"/>
    <col min="4" max="4" width="14.44140625" style="46" customWidth="1"/>
    <col min="5" max="8" width="11.5546875" style="46"/>
    <col min="9" max="9" width="17.109375" style="46" customWidth="1"/>
    <col min="10" max="16384" width="11.5546875" style="46"/>
  </cols>
  <sheetData>
    <row r="2" spans="1:16" ht="18" customHeight="1">
      <c r="A2" s="47"/>
      <c r="B2" s="47"/>
      <c r="C2" s="47"/>
      <c r="D2" s="47"/>
      <c r="E2" s="47"/>
      <c r="F2" s="47"/>
      <c r="G2" s="47"/>
      <c r="H2" s="47"/>
      <c r="I2" s="47"/>
      <c r="J2" s="47"/>
      <c r="K2" s="47"/>
      <c r="L2" s="47"/>
      <c r="M2" s="48"/>
      <c r="N2" s="48"/>
      <c r="O2" s="48"/>
      <c r="P2" s="48"/>
    </row>
    <row r="3" spans="1:16" ht="18" customHeight="1">
      <c r="A3" s="47"/>
      <c r="B3" s="47"/>
      <c r="C3" s="47"/>
      <c r="D3" s="47"/>
      <c r="E3" s="47"/>
      <c r="F3" s="47"/>
      <c r="G3" s="47"/>
      <c r="H3" s="47"/>
      <c r="I3" s="47"/>
      <c r="J3" s="47"/>
      <c r="K3" s="47"/>
      <c r="L3" s="47"/>
      <c r="M3" s="48"/>
      <c r="N3" s="48"/>
      <c r="O3" s="48"/>
      <c r="P3" s="48"/>
    </row>
    <row r="4" spans="1:16" ht="18" customHeight="1">
      <c r="A4" s="47"/>
      <c r="B4" s="47"/>
      <c r="C4" s="47"/>
      <c r="D4" s="47"/>
      <c r="E4" s="47"/>
      <c r="F4" s="47"/>
      <c r="G4" s="47"/>
      <c r="H4" s="47"/>
      <c r="I4" s="47"/>
      <c r="J4" s="47"/>
      <c r="K4" s="47"/>
      <c r="L4" s="47"/>
      <c r="M4" s="48"/>
      <c r="N4" s="48"/>
      <c r="O4" s="48"/>
      <c r="P4" s="48"/>
    </row>
    <row r="5" spans="1:16" ht="18" customHeight="1">
      <c r="A5" s="47"/>
      <c r="B5" s="47"/>
      <c r="C5" s="47"/>
      <c r="D5" s="47"/>
      <c r="E5" s="47"/>
      <c r="F5" s="47"/>
      <c r="G5" s="47"/>
      <c r="H5" s="47"/>
      <c r="I5" s="47"/>
      <c r="J5" s="47"/>
      <c r="K5" s="47"/>
      <c r="L5" s="47"/>
      <c r="M5" s="48"/>
      <c r="N5" s="48"/>
      <c r="O5" s="48"/>
      <c r="P5" s="48"/>
    </row>
    <row r="6" spans="1:16" ht="18" customHeight="1">
      <c r="A6" s="47"/>
      <c r="B6" s="47"/>
      <c r="C6" s="47"/>
      <c r="D6" s="47"/>
      <c r="E6" s="47"/>
      <c r="F6" s="47"/>
      <c r="G6" s="47"/>
      <c r="H6" s="47"/>
      <c r="I6" s="47"/>
      <c r="J6" s="47"/>
      <c r="K6" s="47"/>
      <c r="L6" s="47"/>
      <c r="M6" s="48"/>
      <c r="N6" s="48"/>
      <c r="O6" s="48"/>
      <c r="P6" s="48"/>
    </row>
    <row r="7" spans="1:16" ht="39.6" customHeight="1">
      <c r="A7" s="47"/>
      <c r="B7" s="47"/>
      <c r="C7" s="47"/>
      <c r="D7" s="47"/>
      <c r="E7" s="47"/>
      <c r="F7" s="47"/>
      <c r="G7" s="47"/>
      <c r="H7" s="47"/>
      <c r="I7" s="47"/>
      <c r="J7" s="47"/>
      <c r="K7" s="47"/>
      <c r="L7" s="47"/>
      <c r="M7" s="48"/>
      <c r="N7" s="48"/>
      <c r="O7" s="48"/>
      <c r="P7" s="48"/>
    </row>
    <row r="8" spans="1:16" ht="18" customHeight="1">
      <c r="A8" s="47"/>
      <c r="B8" s="47"/>
      <c r="C8" s="47"/>
      <c r="D8" s="47"/>
      <c r="E8" s="47"/>
      <c r="F8" s="47"/>
      <c r="G8" s="47"/>
      <c r="H8" s="47"/>
      <c r="I8" s="47"/>
      <c r="J8" s="47"/>
      <c r="K8" s="47"/>
      <c r="L8" s="47"/>
      <c r="M8" s="48"/>
      <c r="N8" s="48"/>
      <c r="O8" s="48"/>
      <c r="P8" s="48"/>
    </row>
    <row r="9" spans="1:16" ht="18" customHeight="1">
      <c r="A9" s="48"/>
      <c r="B9" s="350" t="s">
        <v>219</v>
      </c>
      <c r="C9" s="350"/>
      <c r="D9" s="350"/>
      <c r="E9" s="350"/>
      <c r="F9" s="350"/>
      <c r="G9" s="350"/>
      <c r="H9" s="350"/>
      <c r="I9" s="350"/>
      <c r="J9" s="350"/>
      <c r="K9" s="350"/>
      <c r="L9" s="350"/>
      <c r="M9" s="350"/>
      <c r="N9" s="350"/>
      <c r="O9" s="350"/>
      <c r="P9" s="47"/>
    </row>
    <row r="10" spans="1:16" ht="18" customHeight="1">
      <c r="A10" s="48"/>
      <c r="B10" s="48"/>
      <c r="C10" s="48"/>
      <c r="D10" s="48"/>
      <c r="E10" s="48"/>
      <c r="F10" s="48"/>
      <c r="G10" s="48"/>
      <c r="H10" s="48"/>
      <c r="I10" s="48"/>
      <c r="J10" s="48"/>
      <c r="K10" s="48"/>
      <c r="L10" s="48"/>
      <c r="M10" s="48"/>
      <c r="N10" s="48"/>
      <c r="O10" s="48"/>
      <c r="P10" s="48"/>
    </row>
    <row r="11" spans="1:16" ht="18" customHeight="1">
      <c r="A11" s="48"/>
      <c r="B11" s="48"/>
      <c r="C11" s="48"/>
      <c r="D11" s="48"/>
      <c r="E11" s="48"/>
      <c r="F11" s="48"/>
      <c r="G11" s="48"/>
      <c r="H11" s="48"/>
      <c r="I11" s="48"/>
      <c r="J11" s="48"/>
      <c r="K11" s="48"/>
      <c r="L11" s="48"/>
      <c r="M11" s="48"/>
      <c r="N11" s="48"/>
      <c r="O11" s="48"/>
      <c r="P11" s="48"/>
    </row>
    <row r="12" spans="1:16" ht="18" customHeight="1">
      <c r="A12" s="48"/>
      <c r="B12" s="48"/>
      <c r="C12" s="48"/>
      <c r="D12" s="48"/>
      <c r="E12" s="48"/>
      <c r="F12" s="48"/>
      <c r="G12" s="48"/>
      <c r="H12" s="48"/>
      <c r="I12" s="48"/>
      <c r="J12" s="48"/>
      <c r="K12" s="48"/>
      <c r="L12" s="48"/>
      <c r="M12" s="48"/>
      <c r="N12" s="48"/>
      <c r="O12" s="48"/>
      <c r="P12" s="48"/>
    </row>
    <row r="13" spans="1:16" ht="16.8" thickBot="1">
      <c r="A13" s="49"/>
      <c r="B13" s="49"/>
      <c r="C13" s="49"/>
      <c r="D13" s="49"/>
      <c r="E13" s="50"/>
      <c r="F13" s="49"/>
      <c r="G13" s="49"/>
      <c r="H13" s="50"/>
      <c r="I13" s="50"/>
      <c r="J13" s="51"/>
      <c r="K13" s="49"/>
      <c r="L13" s="49"/>
      <c r="M13" s="49"/>
      <c r="N13" s="49"/>
      <c r="O13" s="49"/>
      <c r="P13" s="49"/>
    </row>
    <row r="14" spans="1:16" ht="16.8" thickTop="1">
      <c r="A14" s="49"/>
      <c r="B14" s="52"/>
      <c r="C14" s="52"/>
      <c r="D14" s="52"/>
      <c r="E14" s="53"/>
      <c r="F14" s="52"/>
      <c r="G14" s="52"/>
      <c r="H14" s="53"/>
      <c r="I14" s="53"/>
      <c r="J14" s="54"/>
      <c r="K14" s="52"/>
      <c r="L14" s="52"/>
      <c r="M14" s="52"/>
      <c r="N14" s="52"/>
      <c r="O14" s="52"/>
      <c r="P14" s="49"/>
    </row>
    <row r="15" spans="1:16" ht="16.2">
      <c r="A15" s="49"/>
      <c r="B15" s="49"/>
      <c r="C15" s="49"/>
      <c r="D15" s="49"/>
      <c r="E15" s="50"/>
      <c r="F15" s="49"/>
      <c r="G15" s="49"/>
      <c r="H15" s="50"/>
      <c r="I15" s="50"/>
      <c r="J15" s="51"/>
      <c r="K15" s="49"/>
      <c r="L15" s="49"/>
      <c r="M15" s="49"/>
      <c r="N15" s="49"/>
      <c r="O15" s="49"/>
      <c r="P15" s="49"/>
    </row>
    <row r="16" spans="1:16" ht="16.2">
      <c r="A16" s="49"/>
      <c r="B16" s="49"/>
      <c r="C16" s="49"/>
      <c r="D16" s="49"/>
      <c r="E16" s="50"/>
      <c r="F16" s="49"/>
      <c r="G16" s="49"/>
      <c r="H16" s="50"/>
      <c r="I16" s="50"/>
      <c r="J16" s="51"/>
      <c r="K16" s="49"/>
      <c r="L16" s="49"/>
      <c r="M16" s="49"/>
      <c r="N16" s="49"/>
      <c r="O16" s="49"/>
      <c r="P16" s="49"/>
    </row>
    <row r="17" spans="1:16" ht="14.4">
      <c r="A17" s="49"/>
      <c r="B17" s="49"/>
      <c r="C17" s="49"/>
      <c r="D17" s="49"/>
      <c r="E17" s="50"/>
      <c r="F17" s="49"/>
      <c r="G17" s="49"/>
      <c r="H17" s="50"/>
      <c r="I17" s="50"/>
      <c r="J17" s="49"/>
      <c r="K17" s="49"/>
      <c r="L17" s="49"/>
      <c r="M17" s="49"/>
      <c r="N17" s="49"/>
      <c r="O17" s="49"/>
      <c r="P17" s="49"/>
    </row>
    <row r="18" spans="1:16" ht="18">
      <c r="A18" s="349" t="s">
        <v>217</v>
      </c>
      <c r="B18" s="349"/>
      <c r="C18" s="349"/>
      <c r="D18" s="349"/>
      <c r="E18" s="349"/>
      <c r="F18" s="349"/>
      <c r="G18" s="349"/>
      <c r="H18" s="349"/>
      <c r="I18" s="349"/>
      <c r="J18" s="349"/>
      <c r="K18" s="349"/>
      <c r="L18" s="349"/>
      <c r="M18" s="349"/>
      <c r="N18" s="349"/>
      <c r="O18" s="349"/>
      <c r="P18" s="349"/>
    </row>
    <row r="19" spans="1:16" ht="18">
      <c r="A19" s="349" t="s">
        <v>218</v>
      </c>
      <c r="B19" s="349"/>
      <c r="C19" s="349"/>
      <c r="D19" s="349"/>
      <c r="E19" s="349"/>
      <c r="F19" s="349"/>
      <c r="G19" s="349"/>
      <c r="H19" s="349"/>
      <c r="I19" s="349"/>
      <c r="J19" s="349"/>
      <c r="K19" s="349"/>
      <c r="L19" s="349"/>
      <c r="M19" s="349"/>
      <c r="N19" s="349"/>
      <c r="O19" s="349"/>
      <c r="P19" s="349"/>
    </row>
    <row r="20" spans="1:16" ht="16.2">
      <c r="A20" s="49"/>
      <c r="B20" s="55"/>
      <c r="C20" s="56"/>
      <c r="D20" s="56"/>
      <c r="E20" s="57"/>
      <c r="F20" s="49"/>
      <c r="G20" s="49"/>
      <c r="H20" s="49"/>
      <c r="I20" s="57"/>
      <c r="J20" s="58"/>
      <c r="K20" s="49"/>
      <c r="L20" s="49"/>
      <c r="M20" s="49"/>
      <c r="N20" s="49"/>
      <c r="O20" s="49"/>
      <c r="P20" s="49"/>
    </row>
    <row r="21" spans="1:16" ht="17.399999999999999">
      <c r="A21" s="59"/>
      <c r="B21" s="55"/>
      <c r="C21" s="56"/>
      <c r="D21" s="56"/>
      <c r="E21" s="60"/>
      <c r="F21" s="49"/>
      <c r="G21" s="49"/>
      <c r="H21" s="49"/>
      <c r="I21" s="60"/>
      <c r="J21" s="49"/>
      <c r="K21" s="49"/>
      <c r="L21" s="49"/>
      <c r="M21" s="49"/>
      <c r="N21" s="49"/>
      <c r="O21" s="49"/>
      <c r="P21" s="49"/>
    </row>
    <row r="22" spans="1:16" ht="17.399999999999999">
      <c r="A22" s="59"/>
      <c r="B22" s="55"/>
      <c r="C22" s="56"/>
      <c r="D22" s="56"/>
      <c r="E22" s="60"/>
      <c r="F22" s="49"/>
      <c r="G22" s="49"/>
      <c r="H22" s="49"/>
      <c r="I22" s="60"/>
      <c r="J22" s="49"/>
      <c r="K22" s="49"/>
      <c r="L22" s="49"/>
      <c r="M22" s="49"/>
      <c r="N22" s="49"/>
      <c r="O22" s="49"/>
      <c r="P22" s="49"/>
    </row>
    <row r="23" spans="1:16" ht="17.399999999999999">
      <c r="A23" s="59"/>
      <c r="B23" s="55"/>
      <c r="C23" s="56"/>
      <c r="D23" s="56"/>
      <c r="E23" s="60"/>
      <c r="F23" s="49"/>
      <c r="G23" s="49"/>
      <c r="H23" s="49"/>
      <c r="I23" s="60"/>
      <c r="J23" s="49"/>
      <c r="K23" s="49"/>
      <c r="L23" s="49"/>
      <c r="M23" s="49"/>
      <c r="N23" s="49"/>
      <c r="O23" s="49"/>
      <c r="P23" s="49"/>
    </row>
    <row r="24" spans="1:16" ht="17.399999999999999">
      <c r="A24" s="59"/>
      <c r="B24" s="55"/>
      <c r="C24" s="56"/>
      <c r="D24" s="56"/>
      <c r="E24" s="57"/>
      <c r="F24" s="49"/>
      <c r="G24" s="49"/>
      <c r="H24" s="49"/>
      <c r="I24" s="57"/>
      <c r="J24" s="58"/>
      <c r="K24" s="49"/>
      <c r="L24" s="49"/>
      <c r="M24" s="49"/>
      <c r="N24" s="49"/>
      <c r="O24" s="49"/>
      <c r="P24" s="49"/>
    </row>
    <row r="25" spans="1:16" ht="17.399999999999999">
      <c r="A25" s="59"/>
      <c r="B25" s="55"/>
      <c r="C25" s="56"/>
      <c r="D25" s="56"/>
      <c r="E25" s="60"/>
      <c r="F25" s="49"/>
      <c r="G25" s="49"/>
      <c r="H25" s="49"/>
      <c r="I25" s="60"/>
      <c r="J25" s="49"/>
      <c r="K25" s="49"/>
      <c r="L25" s="49"/>
      <c r="M25" s="49"/>
      <c r="N25" s="49"/>
      <c r="O25" s="49"/>
      <c r="P25" s="49"/>
    </row>
    <row r="26" spans="1:16" ht="17.399999999999999">
      <c r="A26" s="61"/>
      <c r="B26" s="62"/>
      <c r="C26" s="63"/>
      <c r="D26" s="63"/>
      <c r="E26" s="64"/>
      <c r="F26" s="65"/>
      <c r="G26" s="65"/>
      <c r="H26" s="65"/>
      <c r="I26" s="64"/>
      <c r="J26" s="66"/>
      <c r="K26" s="65"/>
      <c r="L26" s="65"/>
      <c r="M26" s="65"/>
      <c r="N26" s="65"/>
      <c r="O26" s="65"/>
      <c r="P26" s="65"/>
    </row>
    <row r="27" spans="1:16" ht="17.399999999999999">
      <c r="A27" s="61"/>
      <c r="B27" s="62"/>
      <c r="C27" s="63"/>
      <c r="D27" s="63"/>
      <c r="E27" s="67"/>
      <c r="F27" s="65"/>
      <c r="G27" s="65"/>
      <c r="H27" s="65"/>
      <c r="I27" s="67"/>
      <c r="J27" s="65"/>
      <c r="K27" s="65"/>
      <c r="L27" s="65"/>
      <c r="M27" s="65"/>
      <c r="N27" s="65"/>
      <c r="O27" s="65"/>
      <c r="P27" s="65"/>
    </row>
    <row r="28" spans="1:16" ht="17.399999999999999">
      <c r="A28" s="61"/>
      <c r="B28" s="62"/>
      <c r="C28" s="63"/>
      <c r="D28" s="63"/>
      <c r="E28" s="64"/>
      <c r="F28" s="65"/>
      <c r="G28" s="65"/>
      <c r="H28" s="65"/>
      <c r="I28" s="68"/>
      <c r="J28" s="66"/>
      <c r="K28" s="65"/>
      <c r="L28" s="65"/>
      <c r="M28" s="65"/>
      <c r="N28" s="65"/>
      <c r="O28" s="65"/>
      <c r="P28" s="65"/>
    </row>
    <row r="29" spans="1:16" ht="17.399999999999999">
      <c r="A29" s="61"/>
      <c r="B29" s="62"/>
      <c r="C29" s="63"/>
      <c r="D29" s="63"/>
      <c r="E29" s="67"/>
      <c r="F29" s="65"/>
      <c r="G29" s="65"/>
      <c r="H29" s="65"/>
      <c r="I29" s="67"/>
      <c r="J29" s="65"/>
      <c r="K29" s="65"/>
      <c r="L29" s="65"/>
      <c r="M29" s="65"/>
      <c r="N29" s="65"/>
      <c r="O29" s="65"/>
      <c r="P29" s="65"/>
    </row>
    <row r="30" spans="1:16" ht="17.399999999999999">
      <c r="A30" s="61"/>
      <c r="B30" s="62"/>
      <c r="C30" s="63"/>
      <c r="D30" s="63"/>
      <c r="E30" s="64"/>
      <c r="F30" s="65"/>
      <c r="G30" s="65"/>
      <c r="H30" s="65"/>
      <c r="I30" s="68"/>
      <c r="J30" s="66"/>
      <c r="K30" s="65"/>
      <c r="L30" s="65"/>
      <c r="M30" s="65"/>
      <c r="N30" s="65"/>
      <c r="O30" s="65"/>
      <c r="P30" s="65"/>
    </row>
    <row r="31" spans="1:16" ht="17.399999999999999">
      <c r="A31" s="69"/>
      <c r="B31" s="62"/>
      <c r="C31" s="63"/>
      <c r="D31" s="63"/>
      <c r="E31" s="64"/>
      <c r="F31" s="65"/>
      <c r="G31" s="65"/>
      <c r="H31" s="65"/>
      <c r="I31" s="70"/>
      <c r="J31" s="65"/>
      <c r="K31" s="65"/>
      <c r="L31" s="65"/>
      <c r="M31" s="65"/>
      <c r="N31" s="65"/>
      <c r="O31" s="65"/>
      <c r="P31" s="65"/>
    </row>
  </sheetData>
  <mergeCells count="3">
    <mergeCell ref="A19:P19"/>
    <mergeCell ref="B9:O9"/>
    <mergeCell ref="A18:P18"/>
  </mergeCell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97010-E104-430E-9D90-36E85F7C04C5}">
  <sheetPr>
    <tabColor theme="0"/>
  </sheetPr>
  <dimension ref="A1:K119"/>
  <sheetViews>
    <sheetView showGridLines="0" zoomScale="90" zoomScaleNormal="90" zoomScaleSheetLayoutView="100" workbookViewId="0">
      <pane ySplit="10" topLeftCell="A74" activePane="bottomLeft" state="frozen"/>
      <selection sqref="A1:XFD1048576"/>
      <selection pane="bottomLeft" activeCell="D86" sqref="D86"/>
    </sheetView>
  </sheetViews>
  <sheetFormatPr baseColWidth="10" defaultColWidth="9.33203125" defaultRowHeight="14.4"/>
  <cols>
    <col min="1" max="1" width="4.33203125" style="261" customWidth="1"/>
    <col min="2" max="2" width="49.33203125" style="261" customWidth="1"/>
    <col min="3" max="3" width="18.109375" style="261" customWidth="1"/>
    <col min="4" max="4" width="20.6640625" style="261" customWidth="1"/>
    <col min="5" max="8" width="18.109375" style="261" customWidth="1"/>
    <col min="9" max="9" width="20.33203125" style="260" customWidth="1"/>
    <col min="10" max="10" width="15.33203125" style="261" customWidth="1"/>
    <col min="11" max="11" width="10" style="261" bestFit="1" customWidth="1"/>
    <col min="12" max="12" width="11.5546875" style="261" customWidth="1"/>
    <col min="13" max="13" width="10.33203125" style="261" customWidth="1"/>
    <col min="14" max="16384" width="9.33203125" style="261"/>
  </cols>
  <sheetData>
    <row r="1" spans="1:11" s="71" customFormat="1"/>
    <row r="2" spans="1:11" s="71" customFormat="1"/>
    <row r="3" spans="1:11" s="71" customFormat="1"/>
    <row r="4" spans="1:11" s="71" customFormat="1"/>
    <row r="5" spans="1:11" s="71" customFormat="1"/>
    <row r="6" spans="1:11" s="71" customFormat="1"/>
    <row r="7" spans="1:11" s="71" customFormat="1"/>
    <row r="8" spans="1:11" s="73" customFormat="1">
      <c r="B8" s="97"/>
      <c r="C8" s="97"/>
      <c r="D8" s="97"/>
      <c r="E8" s="97"/>
      <c r="F8" s="83"/>
    </row>
    <row r="9" spans="1:11">
      <c r="A9" s="258"/>
      <c r="B9" s="259"/>
      <c r="C9" s="259"/>
      <c r="D9" s="259"/>
      <c r="E9" s="259"/>
      <c r="F9" s="259"/>
      <c r="G9" s="72"/>
      <c r="H9" s="259"/>
    </row>
    <row r="10" spans="1:11">
      <c r="A10" s="262"/>
      <c r="B10" s="259" t="s">
        <v>134</v>
      </c>
    </row>
    <row r="11" spans="1:11">
      <c r="A11" s="262"/>
    </row>
    <row r="12" spans="1:11">
      <c r="A12" s="262"/>
      <c r="B12" s="259" t="s">
        <v>102</v>
      </c>
    </row>
    <row r="13" spans="1:11" ht="36.75" customHeight="1">
      <c r="A13" s="262"/>
      <c r="B13" s="373" t="s">
        <v>288</v>
      </c>
      <c r="C13" s="373"/>
      <c r="D13" s="373"/>
      <c r="E13" s="373"/>
      <c r="F13" s="373"/>
      <c r="G13" s="373"/>
      <c r="H13" s="373"/>
      <c r="I13" s="263"/>
      <c r="J13" s="264"/>
      <c r="K13" s="264"/>
    </row>
    <row r="14" spans="1:11">
      <c r="A14" s="262"/>
      <c r="B14" s="259"/>
    </row>
    <row r="15" spans="1:11" ht="14.4" customHeight="1">
      <c r="A15" s="262"/>
      <c r="B15" s="397"/>
      <c r="C15" s="399">
        <v>45107</v>
      </c>
      <c r="D15" s="399">
        <v>44926</v>
      </c>
    </row>
    <row r="16" spans="1:11">
      <c r="A16" s="262"/>
      <c r="B16" s="398"/>
      <c r="C16" s="400"/>
      <c r="D16" s="400"/>
    </row>
    <row r="17" spans="1:9">
      <c r="A17" s="262"/>
      <c r="B17" s="265" t="s">
        <v>187</v>
      </c>
      <c r="C17" s="266">
        <v>7258.03</v>
      </c>
      <c r="D17" s="266">
        <v>7322.9</v>
      </c>
    </row>
    <row r="18" spans="1:9">
      <c r="A18" s="262"/>
      <c r="B18" s="265" t="s">
        <v>188</v>
      </c>
      <c r="C18" s="266">
        <v>7262.6</v>
      </c>
      <c r="D18" s="266">
        <v>7339.62</v>
      </c>
    </row>
    <row r="19" spans="1:9">
      <c r="A19" s="262"/>
      <c r="B19" s="73"/>
    </row>
    <row r="20" spans="1:9">
      <c r="A20" s="262"/>
      <c r="B20" s="259" t="s">
        <v>103</v>
      </c>
    </row>
    <row r="21" spans="1:9">
      <c r="A21" s="262"/>
      <c r="B21" s="401" t="s">
        <v>287</v>
      </c>
      <c r="C21" s="401"/>
      <c r="D21" s="401"/>
      <c r="E21" s="401"/>
      <c r="F21" s="401"/>
      <c r="G21" s="401"/>
      <c r="H21" s="401"/>
    </row>
    <row r="22" spans="1:9">
      <c r="A22" s="262"/>
      <c r="B22" s="170"/>
      <c r="C22" s="170"/>
      <c r="D22" s="170"/>
      <c r="E22" s="170"/>
      <c r="F22" s="170"/>
      <c r="G22" s="170"/>
      <c r="H22" s="170"/>
    </row>
    <row r="23" spans="1:9" s="269" customFormat="1">
      <c r="A23" s="267"/>
      <c r="B23" s="377" t="s">
        <v>87</v>
      </c>
      <c r="C23" s="402" t="s">
        <v>181</v>
      </c>
      <c r="D23" s="402" t="s">
        <v>182</v>
      </c>
      <c r="E23" s="402" t="s">
        <v>183</v>
      </c>
      <c r="F23" s="402" t="s">
        <v>184</v>
      </c>
      <c r="G23" s="402" t="s">
        <v>185</v>
      </c>
      <c r="H23" s="402" t="s">
        <v>186</v>
      </c>
      <c r="I23" s="268"/>
    </row>
    <row r="24" spans="1:9" s="264" customFormat="1" ht="19.2" customHeight="1">
      <c r="A24" s="270"/>
      <c r="B24" s="377"/>
      <c r="C24" s="403"/>
      <c r="D24" s="403"/>
      <c r="E24" s="403"/>
      <c r="F24" s="403"/>
      <c r="G24" s="403"/>
      <c r="H24" s="403"/>
      <c r="I24" s="263"/>
    </row>
    <row r="25" spans="1:9" ht="14.7" customHeight="1">
      <c r="A25" s="262"/>
      <c r="B25" s="406" t="s">
        <v>1</v>
      </c>
      <c r="C25" s="406"/>
      <c r="D25" s="406"/>
      <c r="E25" s="406"/>
      <c r="F25" s="406"/>
      <c r="G25" s="406"/>
      <c r="H25" s="406"/>
    </row>
    <row r="26" spans="1:9">
      <c r="A26" s="262"/>
      <c r="B26" s="406" t="s">
        <v>62</v>
      </c>
      <c r="C26" s="406"/>
      <c r="D26" s="406"/>
      <c r="E26" s="406"/>
      <c r="F26" s="406"/>
      <c r="G26" s="406"/>
      <c r="H26" s="406"/>
    </row>
    <row r="27" spans="1:9">
      <c r="A27" s="262"/>
      <c r="B27" s="275" t="s">
        <v>151</v>
      </c>
      <c r="C27" s="272">
        <v>0</v>
      </c>
      <c r="D27" s="272">
        <v>0</v>
      </c>
      <c r="E27" s="272">
        <v>0</v>
      </c>
      <c r="F27" s="272">
        <v>0</v>
      </c>
      <c r="G27" s="272">
        <v>0</v>
      </c>
      <c r="H27" s="272">
        <v>0</v>
      </c>
    </row>
    <row r="28" spans="1:9" ht="14.7" customHeight="1">
      <c r="A28" s="262"/>
      <c r="B28" s="406" t="s">
        <v>64</v>
      </c>
      <c r="C28" s="406"/>
      <c r="D28" s="406"/>
      <c r="E28" s="406"/>
      <c r="F28" s="406"/>
      <c r="G28" s="406"/>
      <c r="H28" s="406"/>
    </row>
    <row r="29" spans="1:9" ht="14.7" customHeight="1">
      <c r="A29" s="262"/>
      <c r="B29" s="406" t="s">
        <v>63</v>
      </c>
      <c r="C29" s="406"/>
      <c r="D29" s="406"/>
      <c r="E29" s="406"/>
      <c r="F29" s="406"/>
      <c r="G29" s="406"/>
      <c r="H29" s="406"/>
    </row>
    <row r="30" spans="1:9">
      <c r="A30" s="262"/>
      <c r="B30" s="275" t="s">
        <v>152</v>
      </c>
      <c r="C30" s="272">
        <v>0</v>
      </c>
      <c r="D30" s="272">
        <v>0</v>
      </c>
      <c r="E30" s="272">
        <v>0</v>
      </c>
      <c r="F30" s="272">
        <v>0</v>
      </c>
      <c r="G30" s="272">
        <v>0</v>
      </c>
      <c r="H30" s="272">
        <v>0</v>
      </c>
    </row>
    <row r="31" spans="1:9">
      <c r="A31" s="262"/>
      <c r="B31" s="73"/>
    </row>
    <row r="32" spans="1:9">
      <c r="A32" s="262"/>
      <c r="B32" s="73"/>
    </row>
    <row r="33" spans="1:9">
      <c r="A33" s="262"/>
      <c r="B33" s="259" t="s">
        <v>104</v>
      </c>
    </row>
    <row r="34" spans="1:9" ht="34.950000000000003" customHeight="1">
      <c r="A34" s="262"/>
      <c r="B34" s="373" t="s">
        <v>153</v>
      </c>
      <c r="C34" s="373"/>
      <c r="D34" s="373"/>
      <c r="E34" s="373"/>
      <c r="F34" s="373"/>
      <c r="G34" s="373"/>
      <c r="H34" s="373"/>
      <c r="I34" s="144"/>
    </row>
    <row r="35" spans="1:9">
      <c r="A35" s="262"/>
    </row>
    <row r="36" spans="1:9" s="281" customFormat="1" ht="27.6" customHeight="1">
      <c r="A36" s="278"/>
      <c r="B36" s="377" t="s">
        <v>31</v>
      </c>
      <c r="C36" s="402" t="s">
        <v>189</v>
      </c>
      <c r="D36" s="404" t="s">
        <v>190</v>
      </c>
      <c r="E36" s="402" t="s">
        <v>204</v>
      </c>
      <c r="F36" s="404" t="s">
        <v>205</v>
      </c>
      <c r="G36" s="279"/>
      <c r="H36" s="280"/>
    </row>
    <row r="37" spans="1:9" s="264" customFormat="1">
      <c r="A37" s="270"/>
      <c r="B37" s="377"/>
      <c r="C37" s="403"/>
      <c r="D37" s="405"/>
      <c r="E37" s="403"/>
      <c r="F37" s="405"/>
      <c r="G37" s="279"/>
      <c r="H37" s="263"/>
    </row>
    <row r="38" spans="1:9" ht="28.8">
      <c r="A38" s="262"/>
      <c r="B38" s="158" t="s">
        <v>88</v>
      </c>
      <c r="C38" s="274">
        <f>+$C$17</f>
        <v>7258.03</v>
      </c>
      <c r="D38" s="282">
        <v>0</v>
      </c>
      <c r="E38" s="273">
        <f>+$D$17</f>
        <v>7322.9</v>
      </c>
      <c r="F38" s="282">
        <v>0</v>
      </c>
      <c r="G38" s="283"/>
      <c r="H38" s="284"/>
      <c r="I38" s="261"/>
    </row>
    <row r="39" spans="1:9" ht="28.8">
      <c r="A39" s="262"/>
      <c r="B39" s="158" t="s">
        <v>89</v>
      </c>
      <c r="C39" s="274">
        <f>+$C$18</f>
        <v>7262.6</v>
      </c>
      <c r="D39" s="282">
        <v>0</v>
      </c>
      <c r="E39" s="273">
        <f>+$D$18</f>
        <v>7339.62</v>
      </c>
      <c r="F39" s="282">
        <v>0</v>
      </c>
      <c r="G39" s="283"/>
      <c r="H39" s="284"/>
      <c r="I39" s="261"/>
    </row>
    <row r="40" spans="1:9" ht="28.8">
      <c r="A40" s="262"/>
      <c r="B40" s="158" t="s">
        <v>90</v>
      </c>
      <c r="C40" s="274">
        <f>+$C$17</f>
        <v>7258.03</v>
      </c>
      <c r="D40" s="277">
        <v>0</v>
      </c>
      <c r="E40" s="273">
        <f>+$D$17</f>
        <v>7322.9</v>
      </c>
      <c r="F40" s="277">
        <v>0</v>
      </c>
      <c r="G40" s="283"/>
      <c r="H40" s="284"/>
      <c r="I40" s="261"/>
    </row>
    <row r="41" spans="1:9" ht="28.8">
      <c r="A41" s="262"/>
      <c r="B41" s="158" t="s">
        <v>91</v>
      </c>
      <c r="C41" s="274">
        <f>+$C$18</f>
        <v>7262.6</v>
      </c>
      <c r="D41" s="277">
        <v>0</v>
      </c>
      <c r="E41" s="273">
        <f>+$D$18</f>
        <v>7339.62</v>
      </c>
      <c r="F41" s="277">
        <v>0</v>
      </c>
      <c r="G41" s="283"/>
      <c r="H41" s="284"/>
      <c r="I41" s="261"/>
    </row>
    <row r="42" spans="1:9" ht="24.6" customHeight="1">
      <c r="A42" s="262"/>
      <c r="B42" s="271" t="s">
        <v>289</v>
      </c>
      <c r="C42" s="285"/>
      <c r="D42" s="286">
        <f>SUM(D38:D41)</f>
        <v>0</v>
      </c>
      <c r="E42" s="285"/>
      <c r="F42" s="286">
        <f>SUM(F38:F41)</f>
        <v>0</v>
      </c>
      <c r="G42" s="287"/>
      <c r="H42" s="260"/>
      <c r="I42" s="261"/>
    </row>
    <row r="43" spans="1:9">
      <c r="A43" s="262"/>
      <c r="D43" s="288"/>
      <c r="F43" s="288"/>
    </row>
    <row r="44" spans="1:9">
      <c r="A44" s="262"/>
      <c r="D44" s="289"/>
    </row>
    <row r="45" spans="1:9">
      <c r="A45" s="262"/>
      <c r="D45" s="289"/>
    </row>
    <row r="46" spans="1:9">
      <c r="A46" s="262"/>
      <c r="D46" s="289"/>
    </row>
    <row r="47" spans="1:9">
      <c r="A47" s="262"/>
      <c r="B47" s="259" t="s">
        <v>154</v>
      </c>
      <c r="D47" s="289"/>
    </row>
    <row r="48" spans="1:9">
      <c r="A48" s="262"/>
      <c r="B48" s="259"/>
      <c r="D48" s="289"/>
    </row>
    <row r="49" spans="1:8">
      <c r="A49" s="262"/>
      <c r="B49" s="259" t="s">
        <v>105</v>
      </c>
    </row>
    <row r="50" spans="1:8">
      <c r="A50" s="262"/>
      <c r="B50" s="261" t="s">
        <v>65</v>
      </c>
    </row>
    <row r="51" spans="1:8">
      <c r="A51" s="262"/>
      <c r="B51" s="259"/>
    </row>
    <row r="52" spans="1:8">
      <c r="A52" s="262"/>
      <c r="B52" s="156" t="s">
        <v>0</v>
      </c>
      <c r="C52" s="321">
        <f>+C15</f>
        <v>45107</v>
      </c>
      <c r="D52" s="321">
        <f>+D15</f>
        <v>44926</v>
      </c>
      <c r="E52" s="287"/>
    </row>
    <row r="53" spans="1:8">
      <c r="A53" s="186"/>
      <c r="B53" s="291" t="s">
        <v>290</v>
      </c>
      <c r="C53" s="322">
        <v>5000000000</v>
      </c>
      <c r="D53" s="290">
        <v>0</v>
      </c>
      <c r="E53" s="287"/>
    </row>
    <row r="54" spans="1:8">
      <c r="A54" s="262"/>
      <c r="B54" s="292" t="s">
        <v>33</v>
      </c>
      <c r="C54" s="323">
        <f>SUM(C53:C53)</f>
        <v>5000000000</v>
      </c>
      <c r="D54" s="323">
        <f>SUM(D53:D53)</f>
        <v>0</v>
      </c>
      <c r="E54" s="288">
        <f>+C54-BG!D17</f>
        <v>0</v>
      </c>
      <c r="F54" s="288">
        <f>+D54-BG!E17</f>
        <v>0</v>
      </c>
      <c r="G54" s="288"/>
    </row>
    <row r="55" spans="1:8">
      <c r="A55" s="262"/>
      <c r="D55" s="287"/>
    </row>
    <row r="56" spans="1:8">
      <c r="A56" s="262"/>
      <c r="D56" s="287"/>
    </row>
    <row r="57" spans="1:8">
      <c r="A57" s="262"/>
      <c r="B57" s="299"/>
      <c r="C57" s="300"/>
      <c r="D57" s="299"/>
      <c r="G57" s="295"/>
      <c r="H57" s="295"/>
    </row>
    <row r="58" spans="1:8">
      <c r="A58" s="262"/>
      <c r="B58" s="298" t="s">
        <v>294</v>
      </c>
      <c r="D58" s="301"/>
      <c r="F58" s="302"/>
      <c r="G58" s="295"/>
      <c r="H58" s="295"/>
    </row>
    <row r="59" spans="1:8" ht="12.45" customHeight="1">
      <c r="A59" s="262"/>
      <c r="B59" s="170" t="s">
        <v>92</v>
      </c>
      <c r="D59" s="301"/>
    </row>
    <row r="60" spans="1:8" ht="12.45" customHeight="1">
      <c r="A60" s="262"/>
      <c r="B60" s="170"/>
      <c r="D60" s="301"/>
    </row>
    <row r="61" spans="1:8" ht="12.45" customHeight="1">
      <c r="A61" s="262"/>
      <c r="B61" s="408" t="s">
        <v>191</v>
      </c>
      <c r="C61" s="324" t="s">
        <v>155</v>
      </c>
      <c r="D61" s="324" t="s">
        <v>156</v>
      </c>
      <c r="E61" s="295"/>
      <c r="F61" s="295"/>
      <c r="G61" s="295"/>
    </row>
    <row r="62" spans="1:8">
      <c r="A62" s="262"/>
      <c r="B62" s="409"/>
      <c r="C62" s="325" t="s">
        <v>93</v>
      </c>
      <c r="D62" s="325" t="s">
        <v>93</v>
      </c>
      <c r="E62" s="295"/>
      <c r="F62" s="295"/>
      <c r="G62" s="295"/>
    </row>
    <row r="63" spans="1:8">
      <c r="A63" s="262"/>
      <c r="B63" s="294" t="s">
        <v>291</v>
      </c>
      <c r="C63" s="282">
        <f>+'BG 062023'!D24</f>
        <v>29090.909090909092</v>
      </c>
      <c r="D63" s="303">
        <v>0</v>
      </c>
      <c r="E63" s="295"/>
      <c r="F63" s="295"/>
      <c r="G63" s="295"/>
    </row>
    <row r="64" spans="1:8">
      <c r="A64" s="262"/>
      <c r="B64" s="293" t="s">
        <v>271</v>
      </c>
      <c r="C64" s="276">
        <f>SUM(C63:C63)</f>
        <v>29090.909090909092</v>
      </c>
      <c r="D64" s="276">
        <v>0</v>
      </c>
      <c r="E64" s="295">
        <f>+C64-BG!D23</f>
        <v>0</v>
      </c>
      <c r="F64" s="295"/>
      <c r="G64" s="295"/>
    </row>
    <row r="65" spans="1:7">
      <c r="A65" s="262"/>
      <c r="B65" s="293" t="s">
        <v>208</v>
      </c>
      <c r="C65" s="304">
        <v>0</v>
      </c>
      <c r="D65" s="304">
        <v>0</v>
      </c>
      <c r="E65" s="295">
        <f>+C65-BG!E23</f>
        <v>0</v>
      </c>
      <c r="F65" s="295"/>
      <c r="G65" s="295"/>
    </row>
    <row r="66" spans="1:7">
      <c r="A66" s="262"/>
      <c r="B66" s="259"/>
      <c r="D66" s="301"/>
      <c r="E66" s="295"/>
      <c r="F66" s="295"/>
      <c r="G66" s="295"/>
    </row>
    <row r="67" spans="1:7">
      <c r="A67" s="262"/>
      <c r="B67" s="259"/>
      <c r="D67" s="301"/>
      <c r="E67" s="295"/>
      <c r="F67" s="295"/>
      <c r="G67" s="295"/>
    </row>
    <row r="68" spans="1:7">
      <c r="E68" s="295"/>
    </row>
    <row r="69" spans="1:7">
      <c r="A69" s="262"/>
      <c r="B69" s="298" t="s">
        <v>295</v>
      </c>
      <c r="C69" s="73"/>
      <c r="D69" s="73"/>
      <c r="E69" s="295"/>
    </row>
    <row r="70" spans="1:7">
      <c r="A70" s="262"/>
      <c r="B70" s="261" t="s">
        <v>135</v>
      </c>
      <c r="C70" s="73"/>
      <c r="D70" s="73"/>
    </row>
    <row r="71" spans="1:7">
      <c r="A71" s="262"/>
      <c r="B71" s="298"/>
      <c r="C71" s="73"/>
      <c r="D71" s="73"/>
    </row>
    <row r="72" spans="1:7">
      <c r="A72" s="262"/>
      <c r="B72" s="378" t="s">
        <v>191</v>
      </c>
      <c r="C72" s="324" t="s">
        <v>155</v>
      </c>
      <c r="D72" s="324" t="s">
        <v>156</v>
      </c>
    </row>
    <row r="73" spans="1:7">
      <c r="A73" s="262"/>
      <c r="B73" s="378"/>
      <c r="C73" s="325" t="s">
        <v>93</v>
      </c>
      <c r="D73" s="325" t="s">
        <v>93</v>
      </c>
    </row>
    <row r="74" spans="1:7">
      <c r="A74" s="262"/>
      <c r="B74" s="305" t="s">
        <v>292</v>
      </c>
      <c r="C74" s="306">
        <f>-'BG 062023'!D31</f>
        <v>320000</v>
      </c>
      <c r="D74" s="282">
        <v>0</v>
      </c>
    </row>
    <row r="75" spans="1:7">
      <c r="A75" s="262"/>
      <c r="B75" s="293" t="s">
        <v>271</v>
      </c>
      <c r="C75" s="307">
        <f>SUM(C74:C74)</f>
        <v>320000</v>
      </c>
      <c r="D75" s="282">
        <v>0</v>
      </c>
      <c r="E75" s="295">
        <f>+C75-BG!I17</f>
        <v>0</v>
      </c>
      <c r="F75" s="295"/>
    </row>
    <row r="76" spans="1:7">
      <c r="A76" s="262"/>
      <c r="B76" s="293" t="s">
        <v>208</v>
      </c>
      <c r="C76" s="308">
        <v>0</v>
      </c>
      <c r="D76" s="308">
        <v>0</v>
      </c>
      <c r="E76" s="295">
        <f>+C76-BG!J17</f>
        <v>0</v>
      </c>
    </row>
    <row r="77" spans="1:7">
      <c r="A77" s="262"/>
      <c r="B77" s="259"/>
      <c r="D77" s="301"/>
    </row>
    <row r="78" spans="1:7">
      <c r="A78" s="262"/>
      <c r="B78" s="259"/>
      <c r="D78" s="301"/>
    </row>
    <row r="79" spans="1:7">
      <c r="B79" s="312"/>
      <c r="C79" s="312"/>
      <c r="D79" s="312"/>
      <c r="E79" s="311"/>
      <c r="F79" s="311"/>
      <c r="G79" s="311"/>
    </row>
    <row r="80" spans="1:7">
      <c r="A80" s="258"/>
      <c r="B80" s="298" t="s">
        <v>297</v>
      </c>
      <c r="C80" s="296"/>
      <c r="E80" s="311"/>
      <c r="F80" s="311"/>
      <c r="G80" s="311"/>
    </row>
    <row r="81" spans="1:7">
      <c r="A81" s="258"/>
      <c r="B81" s="170" t="s">
        <v>298</v>
      </c>
      <c r="C81" s="296"/>
      <c r="E81" s="311"/>
      <c r="F81" s="311"/>
      <c r="G81" s="311"/>
    </row>
    <row r="82" spans="1:7">
      <c r="A82" s="258"/>
      <c r="B82" s="298"/>
      <c r="C82" s="296"/>
      <c r="E82" s="311"/>
      <c r="F82" s="311"/>
      <c r="G82" s="311"/>
    </row>
    <row r="83" spans="1:7">
      <c r="A83" s="258"/>
      <c r="B83" s="298" t="s">
        <v>106</v>
      </c>
      <c r="C83" s="296"/>
      <c r="E83" s="311"/>
      <c r="F83" s="311"/>
      <c r="G83" s="311"/>
    </row>
    <row r="84" spans="1:7">
      <c r="A84" s="258"/>
      <c r="B84" s="297" t="s">
        <v>135</v>
      </c>
      <c r="C84" s="296"/>
      <c r="E84" s="309"/>
      <c r="F84" s="309"/>
      <c r="G84" s="309"/>
    </row>
    <row r="85" spans="1:7">
      <c r="A85" s="262"/>
      <c r="E85" s="309"/>
      <c r="F85" s="309"/>
      <c r="G85" s="309"/>
    </row>
    <row r="86" spans="1:7">
      <c r="A86" s="262"/>
      <c r="B86" s="332" t="s">
        <v>31</v>
      </c>
      <c r="C86" s="321">
        <v>45107</v>
      </c>
      <c r="D86" s="321">
        <v>44742</v>
      </c>
      <c r="E86" s="309"/>
      <c r="F86" s="309"/>
      <c r="G86" s="309"/>
    </row>
    <row r="87" spans="1:7">
      <c r="A87" s="262"/>
      <c r="B87" s="316" t="s">
        <v>107</v>
      </c>
      <c r="C87" s="314"/>
      <c r="D87" s="317"/>
      <c r="E87" s="311"/>
      <c r="F87" s="311"/>
      <c r="G87" s="311"/>
    </row>
    <row r="88" spans="1:7">
      <c r="A88" s="262"/>
      <c r="B88" s="313" t="s">
        <v>262</v>
      </c>
      <c r="C88" s="314">
        <f>-'BG 062023'!D74</f>
        <v>290909.09090909088</v>
      </c>
      <c r="D88" s="314">
        <v>0</v>
      </c>
      <c r="E88" s="311"/>
      <c r="F88" s="311"/>
      <c r="G88" s="311"/>
    </row>
    <row r="89" spans="1:7">
      <c r="A89" s="262"/>
      <c r="B89" s="315" t="s">
        <v>32</v>
      </c>
      <c r="C89" s="307">
        <f>SUM(C87:C88)</f>
        <v>290909.09090909088</v>
      </c>
      <c r="D89" s="307">
        <f>SUM(D87:D88)</f>
        <v>0</v>
      </c>
      <c r="E89" s="311">
        <f>+C89+EERR!E23</f>
        <v>0</v>
      </c>
      <c r="F89" s="311">
        <f>+D89+EERR!F23</f>
        <v>0</v>
      </c>
      <c r="G89" s="311"/>
    </row>
    <row r="90" spans="1:7">
      <c r="A90" s="262"/>
      <c r="B90" s="318"/>
      <c r="C90" s="310"/>
      <c r="D90" s="310"/>
      <c r="E90" s="311"/>
      <c r="F90" s="311"/>
      <c r="G90" s="311"/>
    </row>
    <row r="91" spans="1:7">
      <c r="A91" s="262"/>
      <c r="B91" s="318"/>
      <c r="C91" s="310"/>
      <c r="D91" s="310"/>
      <c r="E91" s="311"/>
      <c r="F91" s="311"/>
      <c r="G91" s="311"/>
    </row>
    <row r="92" spans="1:7">
      <c r="A92" s="262"/>
      <c r="B92" s="310"/>
      <c r="C92" s="310"/>
      <c r="D92" s="310"/>
      <c r="E92" s="311"/>
      <c r="F92" s="311"/>
      <c r="G92" s="311"/>
    </row>
    <row r="93" spans="1:7">
      <c r="A93" s="262"/>
      <c r="B93" s="366" t="s">
        <v>136</v>
      </c>
      <c r="C93" s="366"/>
      <c r="D93" s="366"/>
      <c r="E93" s="366"/>
      <c r="F93" s="366"/>
    </row>
    <row r="94" spans="1:7">
      <c r="A94" s="262"/>
    </row>
    <row r="95" spans="1:7">
      <c r="A95" s="262"/>
      <c r="B95" s="298" t="s">
        <v>94</v>
      </c>
    </row>
    <row r="96" spans="1:7">
      <c r="A96" s="262"/>
      <c r="B96" s="261" t="s">
        <v>137</v>
      </c>
    </row>
    <row r="97" spans="1:11">
      <c r="A97" s="262"/>
    </row>
    <row r="98" spans="1:11">
      <c r="A98" s="262"/>
      <c r="B98" s="298" t="s">
        <v>95</v>
      </c>
    </row>
    <row r="99" spans="1:11">
      <c r="A99" s="262"/>
      <c r="B99" s="261" t="s">
        <v>96</v>
      </c>
    </row>
    <row r="100" spans="1:11">
      <c r="A100" s="262"/>
    </row>
    <row r="101" spans="1:11">
      <c r="A101" s="262"/>
    </row>
    <row r="102" spans="1:11">
      <c r="A102" s="262"/>
      <c r="B102" s="143" t="s">
        <v>197</v>
      </c>
    </row>
    <row r="103" spans="1:11" ht="36.6" customHeight="1">
      <c r="A103" s="262"/>
      <c r="B103" s="407" t="s">
        <v>299</v>
      </c>
      <c r="C103" s="407"/>
      <c r="D103" s="407"/>
      <c r="E103" s="407"/>
      <c r="F103" s="407"/>
      <c r="G103" s="407"/>
      <c r="H103" s="407"/>
      <c r="I103" s="407"/>
      <c r="J103" s="407"/>
    </row>
    <row r="104" spans="1:11">
      <c r="A104" s="262"/>
    </row>
    <row r="105" spans="1:11">
      <c r="A105" s="262"/>
    </row>
    <row r="106" spans="1:11">
      <c r="A106" s="262"/>
      <c r="B106" s="143" t="s">
        <v>200</v>
      </c>
    </row>
    <row r="107" spans="1:11" ht="31.95" customHeight="1">
      <c r="A107" s="262"/>
      <c r="B107" s="407" t="s">
        <v>126</v>
      </c>
      <c r="C107" s="407"/>
      <c r="D107" s="407"/>
      <c r="E107" s="407"/>
      <c r="F107" s="407"/>
      <c r="G107" s="407"/>
      <c r="H107" s="407"/>
      <c r="I107" s="407"/>
      <c r="J107" s="407"/>
      <c r="K107" s="407"/>
    </row>
    <row r="108" spans="1:11">
      <c r="A108" s="262"/>
      <c r="B108" s="319"/>
      <c r="C108" s="319"/>
      <c r="D108" s="319"/>
      <c r="E108" s="319"/>
      <c r="F108" s="319"/>
    </row>
    <row r="109" spans="1:11">
      <c r="A109" s="262"/>
      <c r="B109" s="319"/>
      <c r="C109" s="319"/>
      <c r="D109" s="319"/>
      <c r="E109" s="319"/>
      <c r="F109" s="319"/>
    </row>
    <row r="110" spans="1:11">
      <c r="A110" s="262"/>
      <c r="B110" s="143" t="s">
        <v>198</v>
      </c>
    </row>
    <row r="111" spans="1:11" ht="27.6" customHeight="1">
      <c r="A111" s="262"/>
      <c r="B111" s="320" t="s">
        <v>97</v>
      </c>
      <c r="C111" s="320"/>
      <c r="D111" s="320"/>
      <c r="E111" s="320"/>
      <c r="F111" s="320"/>
      <c r="G111" s="320"/>
      <c r="H111" s="320"/>
    </row>
    <row r="112" spans="1:11">
      <c r="A112" s="262"/>
      <c r="B112" s="319"/>
      <c r="C112" s="319"/>
      <c r="D112" s="319"/>
      <c r="E112" s="319"/>
      <c r="F112" s="319"/>
    </row>
    <row r="113" spans="1:10" ht="27.6" customHeight="1">
      <c r="A113" s="262"/>
      <c r="B113" s="143"/>
    </row>
    <row r="114" spans="1:10" ht="27.6" customHeight="1">
      <c r="A114" s="262"/>
      <c r="B114" s="319"/>
      <c r="C114" s="319"/>
      <c r="D114" s="319"/>
      <c r="E114" s="319"/>
      <c r="F114" s="319"/>
    </row>
    <row r="115" spans="1:10" ht="27.6" customHeight="1">
      <c r="A115" s="262"/>
      <c r="B115" s="319"/>
      <c r="C115" s="319"/>
      <c r="D115" s="319"/>
      <c r="E115" s="319"/>
      <c r="F115" s="319"/>
    </row>
    <row r="116" spans="1:10">
      <c r="A116" s="262"/>
    </row>
    <row r="117" spans="1:10">
      <c r="A117" s="262"/>
    </row>
    <row r="118" spans="1:10">
      <c r="A118" s="262"/>
      <c r="B118" s="74"/>
      <c r="D118" s="74"/>
      <c r="E118" s="152"/>
      <c r="G118" s="74"/>
      <c r="H118" s="260"/>
      <c r="I118" s="261"/>
      <c r="J118" s="75"/>
    </row>
    <row r="119" spans="1:10">
      <c r="A119" s="262"/>
      <c r="B119" s="76"/>
      <c r="D119" s="76"/>
      <c r="E119" s="154"/>
      <c r="G119" s="76"/>
      <c r="H119" s="260"/>
      <c r="I119" s="261"/>
      <c r="J119" s="76"/>
    </row>
  </sheetData>
  <mergeCells count="27">
    <mergeCell ref="B93:F93"/>
    <mergeCell ref="B103:J103"/>
    <mergeCell ref="B107:K107"/>
    <mergeCell ref="B72:B73"/>
    <mergeCell ref="B61:B62"/>
    <mergeCell ref="G23:G24"/>
    <mergeCell ref="H23:H24"/>
    <mergeCell ref="B25:H25"/>
    <mergeCell ref="B26:H26"/>
    <mergeCell ref="B34:H34"/>
    <mergeCell ref="B23:B24"/>
    <mergeCell ref="C23:C24"/>
    <mergeCell ref="D23:D24"/>
    <mergeCell ref="E23:E24"/>
    <mergeCell ref="F23:F24"/>
    <mergeCell ref="B28:H28"/>
    <mergeCell ref="B29:H29"/>
    <mergeCell ref="B36:B37"/>
    <mergeCell ref="C36:C37"/>
    <mergeCell ref="D36:D37"/>
    <mergeCell ref="E36:E37"/>
    <mergeCell ref="F36:F37"/>
    <mergeCell ref="B13:H13"/>
    <mergeCell ref="B15:B16"/>
    <mergeCell ref="C15:C16"/>
    <mergeCell ref="D15:D16"/>
    <mergeCell ref="B21:H21"/>
  </mergeCells>
  <pageMargins left="0.23622047244094491" right="0.23622047244094491" top="0.74803149606299213" bottom="0.74803149606299213" header="0.31496062992125984" footer="0.31496062992125984"/>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95657-51F9-499E-8A36-A0BA17D57709}">
  <dimension ref="B6:J104"/>
  <sheetViews>
    <sheetView showGridLines="0" zoomScale="90" zoomScaleNormal="90" workbookViewId="0">
      <selection activeCell="C99" sqref="C99"/>
    </sheetView>
  </sheetViews>
  <sheetFormatPr baseColWidth="10" defaultColWidth="8.6640625" defaultRowHeight="14.4"/>
  <cols>
    <col min="1" max="1" width="2.44140625" style="71" customWidth="1"/>
    <col min="2" max="2" width="10.77734375" style="71" customWidth="1"/>
    <col min="3" max="3" width="34.33203125" style="71" customWidth="1"/>
    <col min="4" max="4" width="33.88671875" style="71" customWidth="1"/>
    <col min="5" max="5" width="24" style="71" customWidth="1"/>
    <col min="6" max="6" width="18.6640625" style="71" bestFit="1" customWidth="1"/>
    <col min="7" max="7" width="12.109375" style="71" customWidth="1"/>
    <col min="8" max="8" width="14.77734375" style="71" customWidth="1"/>
    <col min="9" max="9" width="13.6640625" style="71" customWidth="1"/>
    <col min="10" max="10" width="12.109375" style="71" customWidth="1"/>
    <col min="11" max="16384" width="8.6640625" style="71"/>
  </cols>
  <sheetData>
    <row r="6" spans="2:10">
      <c r="F6" s="72"/>
    </row>
    <row r="7" spans="2:10" ht="16.5" customHeight="1">
      <c r="B7" s="354" t="s">
        <v>219</v>
      </c>
      <c r="C7" s="354"/>
      <c r="D7" s="354"/>
      <c r="E7" s="354"/>
      <c r="F7" s="354"/>
      <c r="G7" s="354"/>
      <c r="H7" s="344"/>
      <c r="I7" s="344"/>
    </row>
    <row r="8" spans="2:10">
      <c r="B8" s="355" t="s">
        <v>342</v>
      </c>
      <c r="C8" s="355"/>
      <c r="D8" s="355"/>
      <c r="E8" s="355"/>
      <c r="F8" s="355"/>
      <c r="G8" s="355"/>
      <c r="H8" s="73"/>
      <c r="I8" s="73"/>
      <c r="J8" s="73"/>
    </row>
    <row r="9" spans="2:10">
      <c r="B9" s="356" t="s">
        <v>341</v>
      </c>
      <c r="C9" s="356"/>
      <c r="D9" s="356"/>
      <c r="E9" s="356"/>
      <c r="F9" s="356"/>
      <c r="G9" s="356"/>
      <c r="H9" s="73"/>
      <c r="I9" s="73"/>
      <c r="J9" s="73"/>
    </row>
    <row r="10" spans="2:10">
      <c r="B10" s="298"/>
      <c r="C10" s="298"/>
      <c r="D10" s="73"/>
      <c r="E10" s="73"/>
      <c r="F10" s="73"/>
      <c r="G10" s="73"/>
      <c r="H10" s="73"/>
      <c r="I10" s="73"/>
      <c r="J10" s="73"/>
    </row>
    <row r="11" spans="2:10">
      <c r="B11" s="143" t="s">
        <v>340</v>
      </c>
      <c r="C11" s="143"/>
      <c r="D11" s="73"/>
      <c r="E11" s="73"/>
      <c r="F11" s="73"/>
      <c r="G11" s="73"/>
      <c r="H11" s="73"/>
      <c r="I11" s="73"/>
      <c r="J11" s="73"/>
    </row>
    <row r="12" spans="2:10">
      <c r="B12" s="298"/>
      <c r="C12" s="298"/>
      <c r="D12" s="73"/>
      <c r="E12" s="73"/>
      <c r="F12" s="73"/>
      <c r="G12" s="73"/>
      <c r="H12" s="73"/>
      <c r="I12" s="73"/>
      <c r="J12" s="73"/>
    </row>
    <row r="13" spans="2:10">
      <c r="B13" s="145" t="s">
        <v>339</v>
      </c>
      <c r="C13" s="145"/>
      <c r="D13" s="144" t="s">
        <v>219</v>
      </c>
      <c r="E13" s="73"/>
      <c r="F13" s="73"/>
      <c r="G13" s="73"/>
      <c r="H13" s="73"/>
      <c r="I13" s="73"/>
      <c r="J13" s="73"/>
    </row>
    <row r="14" spans="2:10">
      <c r="B14" s="145" t="s">
        <v>338</v>
      </c>
      <c r="C14" s="145"/>
      <c r="D14" s="144" t="s">
        <v>343</v>
      </c>
      <c r="E14" s="73"/>
      <c r="F14" s="73"/>
      <c r="G14" s="73"/>
      <c r="H14" s="73"/>
      <c r="I14" s="73"/>
      <c r="J14" s="73"/>
    </row>
    <row r="15" spans="2:10">
      <c r="B15" s="145" t="s">
        <v>337</v>
      </c>
      <c r="C15" s="145"/>
      <c r="D15" s="144" t="s">
        <v>344</v>
      </c>
      <c r="E15" s="73"/>
      <c r="F15" s="73"/>
      <c r="G15" s="73"/>
      <c r="H15" s="73"/>
      <c r="I15" s="73"/>
      <c r="J15" s="73"/>
    </row>
    <row r="16" spans="2:10">
      <c r="B16" s="145" t="s">
        <v>336</v>
      </c>
      <c r="C16" s="145"/>
      <c r="D16" s="144" t="s">
        <v>345</v>
      </c>
      <c r="E16" s="73"/>
      <c r="F16" s="73"/>
      <c r="G16" s="73"/>
      <c r="H16" s="73"/>
      <c r="I16" s="73"/>
      <c r="J16" s="73"/>
    </row>
    <row r="17" spans="2:10">
      <c r="B17" s="145" t="s">
        <v>335</v>
      </c>
      <c r="C17" s="145"/>
      <c r="D17" s="345" t="s">
        <v>346</v>
      </c>
      <c r="E17" s="73"/>
      <c r="F17" s="73"/>
      <c r="G17" s="73"/>
      <c r="H17" s="73"/>
      <c r="I17" s="73"/>
      <c r="J17" s="73"/>
    </row>
    <row r="18" spans="2:10">
      <c r="B18" s="145" t="s">
        <v>334</v>
      </c>
      <c r="C18" s="145"/>
      <c r="D18" s="345" t="s">
        <v>347</v>
      </c>
      <c r="F18" s="73"/>
      <c r="G18" s="73"/>
      <c r="H18" s="73"/>
      <c r="I18" s="73"/>
      <c r="J18" s="73"/>
    </row>
    <row r="19" spans="2:10">
      <c r="B19" s="145" t="s">
        <v>333</v>
      </c>
      <c r="C19" s="145"/>
      <c r="D19" s="144" t="s">
        <v>344</v>
      </c>
      <c r="E19" s="73"/>
      <c r="F19" s="73"/>
      <c r="G19" s="73"/>
      <c r="H19" s="73"/>
      <c r="I19" s="73"/>
      <c r="J19" s="73"/>
    </row>
    <row r="20" spans="2:10" ht="17.399999999999999" customHeight="1">
      <c r="B20" s="298"/>
      <c r="C20" s="298"/>
      <c r="D20" s="73"/>
      <c r="E20" s="73"/>
      <c r="F20" s="73"/>
      <c r="G20" s="73"/>
      <c r="H20" s="73"/>
      <c r="I20" s="73"/>
      <c r="J20" s="73"/>
    </row>
    <row r="21" spans="2:10">
      <c r="B21" s="143" t="s">
        <v>332</v>
      </c>
      <c r="C21" s="143"/>
      <c r="D21" s="73"/>
      <c r="E21" s="73"/>
      <c r="F21" s="73"/>
      <c r="G21" s="73"/>
      <c r="H21" s="73"/>
      <c r="I21" s="73"/>
      <c r="J21" s="73"/>
    </row>
    <row r="22" spans="2:10">
      <c r="B22" s="298"/>
      <c r="C22" s="298"/>
      <c r="D22" s="73"/>
      <c r="E22" s="73"/>
      <c r="F22" s="73"/>
      <c r="G22" s="73"/>
      <c r="H22" s="73"/>
      <c r="I22" s="73"/>
      <c r="J22" s="73"/>
    </row>
    <row r="23" spans="2:10">
      <c r="B23" s="145" t="s">
        <v>330</v>
      </c>
      <c r="C23" s="145"/>
      <c r="D23" s="144" t="s">
        <v>348</v>
      </c>
      <c r="E23" s="73"/>
      <c r="F23" s="73"/>
      <c r="G23" s="73"/>
      <c r="H23" s="73"/>
      <c r="I23" s="73"/>
      <c r="J23" s="73"/>
    </row>
    <row r="24" spans="2:10">
      <c r="B24" s="145" t="s">
        <v>329</v>
      </c>
      <c r="C24" s="145"/>
      <c r="D24" s="144" t="s">
        <v>349</v>
      </c>
      <c r="E24" s="73"/>
      <c r="F24" s="73"/>
      <c r="G24" s="73"/>
      <c r="H24" s="73"/>
      <c r="I24" s="73"/>
      <c r="J24" s="73"/>
    </row>
    <row r="25" spans="2:10">
      <c r="B25" s="145" t="s">
        <v>331</v>
      </c>
      <c r="C25" s="145"/>
      <c r="D25" s="144" t="s">
        <v>328</v>
      </c>
      <c r="E25" s="73"/>
      <c r="F25" s="73"/>
      <c r="G25" s="73"/>
      <c r="H25" s="73"/>
      <c r="I25" s="73"/>
      <c r="J25" s="73"/>
    </row>
    <row r="26" spans="2:10">
      <c r="B26" s="145" t="s">
        <v>330</v>
      </c>
      <c r="C26" s="145"/>
      <c r="D26" s="144" t="s">
        <v>328</v>
      </c>
      <c r="E26" s="73"/>
      <c r="F26" s="73"/>
      <c r="G26" s="73"/>
      <c r="H26" s="73"/>
      <c r="I26" s="73"/>
      <c r="J26" s="73"/>
    </row>
    <row r="27" spans="2:10">
      <c r="B27" s="145" t="s">
        <v>329</v>
      </c>
      <c r="C27" s="145"/>
      <c r="D27" s="144" t="s">
        <v>328</v>
      </c>
    </row>
    <row r="28" spans="2:10" ht="16.95" customHeight="1"/>
    <row r="29" spans="2:10">
      <c r="B29" s="143" t="s">
        <v>327</v>
      </c>
      <c r="C29" s="343"/>
    </row>
    <row r="31" spans="2:10" ht="18" customHeight="1">
      <c r="B31" s="351" t="s">
        <v>326</v>
      </c>
      <c r="C31" s="352"/>
      <c r="D31" s="156" t="s">
        <v>325</v>
      </c>
    </row>
    <row r="32" spans="2:10" ht="14.4" customHeight="1">
      <c r="B32" s="358" t="s">
        <v>324</v>
      </c>
      <c r="C32" s="359"/>
      <c r="D32" s="338" t="s">
        <v>350</v>
      </c>
    </row>
    <row r="33" spans="2:4">
      <c r="B33" s="360"/>
      <c r="C33" s="361"/>
      <c r="D33" s="338" t="s">
        <v>351</v>
      </c>
    </row>
    <row r="34" spans="2:4" ht="20.399999999999999" customHeight="1">
      <c r="B34" s="357" t="s">
        <v>323</v>
      </c>
      <c r="C34" s="357"/>
      <c r="D34" s="357"/>
    </row>
    <row r="35" spans="2:4">
      <c r="B35" s="346" t="s">
        <v>37</v>
      </c>
      <c r="C35" s="346"/>
      <c r="D35" s="338" t="s">
        <v>352</v>
      </c>
    </row>
    <row r="36" spans="2:4">
      <c r="B36" s="346" t="s">
        <v>360</v>
      </c>
      <c r="C36" s="346"/>
      <c r="D36" s="338" t="s">
        <v>353</v>
      </c>
    </row>
    <row r="37" spans="2:4">
      <c r="B37" s="346" t="s">
        <v>361</v>
      </c>
      <c r="C37" s="346"/>
      <c r="D37" s="338" t="s">
        <v>354</v>
      </c>
    </row>
    <row r="38" spans="2:4">
      <c r="B38" s="346" t="s">
        <v>274</v>
      </c>
      <c r="C38" s="346"/>
      <c r="D38" s="338" t="s">
        <v>355</v>
      </c>
    </row>
    <row r="39" spans="2:4">
      <c r="B39" s="346" t="s">
        <v>274</v>
      </c>
      <c r="C39" s="346"/>
      <c r="D39" s="338" t="s">
        <v>351</v>
      </c>
    </row>
    <row r="40" spans="2:4">
      <c r="B40" s="346" t="s">
        <v>358</v>
      </c>
      <c r="C40" s="346"/>
      <c r="D40" s="338" t="s">
        <v>356</v>
      </c>
    </row>
    <row r="41" spans="2:4">
      <c r="B41" s="346" t="s">
        <v>359</v>
      </c>
      <c r="C41" s="346"/>
      <c r="D41" s="338" t="s">
        <v>357</v>
      </c>
    </row>
    <row r="42" spans="2:4" ht="18" customHeight="1">
      <c r="B42" s="357" t="s">
        <v>322</v>
      </c>
      <c r="C42" s="357"/>
      <c r="D42" s="357"/>
    </row>
    <row r="43" spans="2:4">
      <c r="B43" s="346" t="s">
        <v>362</v>
      </c>
      <c r="C43" s="346"/>
      <c r="D43" s="338" t="s">
        <v>351</v>
      </c>
    </row>
    <row r="44" spans="2:4">
      <c r="B44" s="346" t="s">
        <v>363</v>
      </c>
      <c r="C44" s="346"/>
      <c r="D44" s="338" t="s">
        <v>367</v>
      </c>
    </row>
    <row r="45" spans="2:4">
      <c r="B45" s="346" t="s">
        <v>364</v>
      </c>
      <c r="C45" s="346"/>
      <c r="D45" s="338" t="s">
        <v>368</v>
      </c>
    </row>
    <row r="46" spans="2:4">
      <c r="B46" s="346" t="s">
        <v>365</v>
      </c>
      <c r="C46" s="346"/>
      <c r="D46" s="338" t="s">
        <v>369</v>
      </c>
    </row>
    <row r="47" spans="2:4">
      <c r="B47" s="346" t="s">
        <v>366</v>
      </c>
      <c r="C47" s="346"/>
      <c r="D47" s="338" t="s">
        <v>370</v>
      </c>
    </row>
    <row r="49" spans="2:9">
      <c r="B49" s="143" t="s">
        <v>321</v>
      </c>
      <c r="C49" s="298"/>
    </row>
    <row r="51" spans="2:9">
      <c r="B51" s="170" t="s">
        <v>371</v>
      </c>
      <c r="C51" s="170"/>
    </row>
    <row r="53" spans="2:9">
      <c r="B53" s="342" t="s">
        <v>320</v>
      </c>
      <c r="C53" s="342"/>
      <c r="D53" s="341">
        <v>50000000000</v>
      </c>
    </row>
    <row r="54" spans="2:9">
      <c r="B54" s="342" t="s">
        <v>319</v>
      </c>
      <c r="C54" s="342"/>
      <c r="D54" s="341">
        <v>50000000000</v>
      </c>
    </row>
    <row r="55" spans="2:9">
      <c r="B55" s="342" t="s">
        <v>318</v>
      </c>
      <c r="C55" s="342"/>
      <c r="D55" s="341">
        <v>5000000000</v>
      </c>
    </row>
    <row r="56" spans="2:9">
      <c r="B56" s="342" t="s">
        <v>317</v>
      </c>
      <c r="C56" s="342"/>
      <c r="D56" s="341">
        <v>1000000</v>
      </c>
    </row>
    <row r="59" spans="2:9">
      <c r="B59" s="351" t="s">
        <v>109</v>
      </c>
      <c r="C59" s="353"/>
      <c r="D59" s="353"/>
      <c r="E59" s="353"/>
      <c r="F59" s="353"/>
      <c r="G59" s="353"/>
      <c r="H59" s="353"/>
      <c r="I59" s="352"/>
    </row>
    <row r="60" spans="2:9" ht="57.6">
      <c r="B60" s="155" t="s">
        <v>314</v>
      </c>
      <c r="C60" s="155" t="s">
        <v>127</v>
      </c>
      <c r="D60" s="155" t="s">
        <v>313</v>
      </c>
      <c r="E60" s="155" t="s">
        <v>312</v>
      </c>
      <c r="F60" s="155" t="s">
        <v>311</v>
      </c>
      <c r="G60" s="155" t="s">
        <v>310</v>
      </c>
      <c r="H60" s="155" t="s">
        <v>309</v>
      </c>
      <c r="I60" s="155" t="s">
        <v>316</v>
      </c>
    </row>
    <row r="61" spans="2:9">
      <c r="B61" s="338">
        <v>1</v>
      </c>
      <c r="C61" s="294" t="s">
        <v>378</v>
      </c>
      <c r="D61" s="339" t="s">
        <v>376</v>
      </c>
      <c r="E61" s="339">
        <v>4950</v>
      </c>
      <c r="F61" s="338" t="s">
        <v>373</v>
      </c>
      <c r="G61" s="339" t="s">
        <v>374</v>
      </c>
      <c r="H61" s="337">
        <v>4950000000</v>
      </c>
      <c r="I61" s="336">
        <v>0.99</v>
      </c>
    </row>
    <row r="62" spans="2:9">
      <c r="B62" s="338">
        <v>2</v>
      </c>
      <c r="C62" s="294" t="s">
        <v>379</v>
      </c>
      <c r="D62" s="338" t="s">
        <v>377</v>
      </c>
      <c r="E62" s="338">
        <v>50</v>
      </c>
      <c r="F62" s="338" t="s">
        <v>373</v>
      </c>
      <c r="G62" s="338" t="s">
        <v>374</v>
      </c>
      <c r="H62" s="337">
        <v>50000000</v>
      </c>
      <c r="I62" s="336">
        <v>0.01</v>
      </c>
    </row>
    <row r="63" spans="2:9">
      <c r="I63" s="340"/>
    </row>
    <row r="64" spans="2:9">
      <c r="B64" s="351" t="s">
        <v>315</v>
      </c>
      <c r="C64" s="353"/>
      <c r="D64" s="353"/>
      <c r="E64" s="353"/>
      <c r="F64" s="353"/>
      <c r="G64" s="353"/>
      <c r="H64" s="353"/>
      <c r="I64" s="352"/>
    </row>
    <row r="65" spans="2:9" ht="57.6">
      <c r="B65" s="155" t="s">
        <v>314</v>
      </c>
      <c r="C65" s="155" t="s">
        <v>127</v>
      </c>
      <c r="D65" s="155" t="s">
        <v>313</v>
      </c>
      <c r="E65" s="155" t="s">
        <v>312</v>
      </c>
      <c r="F65" s="155" t="s">
        <v>311</v>
      </c>
      <c r="G65" s="155" t="s">
        <v>310</v>
      </c>
      <c r="H65" s="155" t="s">
        <v>309</v>
      </c>
      <c r="I65" s="155" t="s">
        <v>308</v>
      </c>
    </row>
    <row r="66" spans="2:9">
      <c r="B66" s="338">
        <v>1</v>
      </c>
      <c r="C66" s="294" t="s">
        <v>378</v>
      </c>
      <c r="D66" s="339" t="s">
        <v>372</v>
      </c>
      <c r="E66" s="339">
        <v>49500</v>
      </c>
      <c r="F66" s="338" t="s">
        <v>373</v>
      </c>
      <c r="G66" s="339" t="s">
        <v>374</v>
      </c>
      <c r="H66" s="337">
        <v>49500000000</v>
      </c>
      <c r="I66" s="336">
        <v>0.99</v>
      </c>
    </row>
    <row r="67" spans="2:9">
      <c r="B67" s="338">
        <v>2</v>
      </c>
      <c r="C67" s="294" t="s">
        <v>379</v>
      </c>
      <c r="D67" s="338" t="s">
        <v>375</v>
      </c>
      <c r="E67" s="338">
        <v>500</v>
      </c>
      <c r="F67" s="338" t="s">
        <v>373</v>
      </c>
      <c r="G67" s="338" t="s">
        <v>374</v>
      </c>
      <c r="H67" s="337">
        <v>500000000</v>
      </c>
      <c r="I67" s="336">
        <v>0.01</v>
      </c>
    </row>
    <row r="70" spans="2:9">
      <c r="B70" s="143" t="s">
        <v>307</v>
      </c>
      <c r="C70" s="335"/>
    </row>
    <row r="71" spans="2:9" ht="7.8" customHeight="1"/>
    <row r="72" spans="2:9">
      <c r="B72" s="335" t="s">
        <v>380</v>
      </c>
      <c r="C72" s="335"/>
    </row>
    <row r="73" spans="2:9">
      <c r="B73" s="335" t="s">
        <v>381</v>
      </c>
      <c r="C73" s="335"/>
    </row>
    <row r="76" spans="2:9">
      <c r="B76" s="143" t="s">
        <v>306</v>
      </c>
      <c r="C76" s="335"/>
    </row>
    <row r="78" spans="2:9" ht="25.2" customHeight="1">
      <c r="B78" s="347" t="s">
        <v>305</v>
      </c>
      <c r="C78" s="347"/>
      <c r="D78" s="155" t="s">
        <v>304</v>
      </c>
    </row>
    <row r="79" spans="2:9" ht="15" customHeight="1">
      <c r="B79" s="346" t="s">
        <v>352</v>
      </c>
      <c r="C79" s="346"/>
      <c r="D79" s="348" t="s">
        <v>37</v>
      </c>
    </row>
    <row r="80" spans="2:9" ht="15" customHeight="1">
      <c r="B80" s="346" t="s">
        <v>353</v>
      </c>
      <c r="C80" s="346"/>
      <c r="D80" s="348" t="s">
        <v>360</v>
      </c>
    </row>
    <row r="81" spans="2:4" ht="15" customHeight="1">
      <c r="B81" s="346" t="s">
        <v>354</v>
      </c>
      <c r="C81" s="346"/>
      <c r="D81" s="348" t="s">
        <v>361</v>
      </c>
    </row>
    <row r="82" spans="2:4" ht="15" customHeight="1">
      <c r="B82" s="346" t="s">
        <v>355</v>
      </c>
      <c r="C82" s="346"/>
      <c r="D82" s="348" t="s">
        <v>303</v>
      </c>
    </row>
    <row r="83" spans="2:4" ht="15" customHeight="1">
      <c r="B83" s="346" t="s">
        <v>351</v>
      </c>
      <c r="C83" s="346"/>
      <c r="D83" s="348" t="s">
        <v>382</v>
      </c>
    </row>
    <row r="84" spans="2:4" ht="15" customHeight="1">
      <c r="B84" s="346" t="s">
        <v>356</v>
      </c>
      <c r="C84" s="346"/>
      <c r="D84" s="348" t="s">
        <v>302</v>
      </c>
    </row>
    <row r="85" spans="2:4" ht="15" customHeight="1">
      <c r="B85" s="346" t="s">
        <v>357</v>
      </c>
      <c r="C85" s="346"/>
      <c r="D85" s="348" t="s">
        <v>301</v>
      </c>
    </row>
    <row r="86" spans="2:4" ht="15" customHeight="1">
      <c r="B86" s="346" t="s">
        <v>367</v>
      </c>
      <c r="C86" s="346"/>
      <c r="D86" s="348" t="s">
        <v>363</v>
      </c>
    </row>
    <row r="87" spans="2:4" ht="15" customHeight="1">
      <c r="B87" s="346" t="s">
        <v>368</v>
      </c>
      <c r="C87" s="346"/>
      <c r="D87" s="348" t="s">
        <v>364</v>
      </c>
    </row>
    <row r="88" spans="2:4" ht="15" customHeight="1">
      <c r="B88" s="346" t="s">
        <v>369</v>
      </c>
      <c r="C88" s="346"/>
      <c r="D88" s="348" t="s">
        <v>365</v>
      </c>
    </row>
    <row r="89" spans="2:4" ht="15" customHeight="1">
      <c r="B89" s="346" t="s">
        <v>370</v>
      </c>
      <c r="C89" s="346"/>
      <c r="D89" s="348" t="s">
        <v>366</v>
      </c>
    </row>
    <row r="90" spans="2:4" ht="15" customHeight="1">
      <c r="B90" s="346" t="s">
        <v>378</v>
      </c>
      <c r="C90" s="346"/>
      <c r="D90" s="348" t="s">
        <v>300</v>
      </c>
    </row>
    <row r="91" spans="2:4" ht="15" customHeight="1">
      <c r="B91" s="346" t="s">
        <v>383</v>
      </c>
      <c r="C91" s="346"/>
      <c r="D91" s="348" t="s">
        <v>384</v>
      </c>
    </row>
    <row r="93" spans="2:4">
      <c r="B93" s="145" t="s">
        <v>385</v>
      </c>
      <c r="C93" s="145"/>
    </row>
    <row r="94" spans="2:4">
      <c r="B94" s="145" t="s">
        <v>386</v>
      </c>
      <c r="C94" s="145"/>
    </row>
    <row r="95" spans="2:4">
      <c r="B95" s="335" t="s">
        <v>387</v>
      </c>
      <c r="C95" s="335"/>
    </row>
    <row r="96" spans="2:4">
      <c r="B96" s="145" t="s">
        <v>388</v>
      </c>
      <c r="C96" s="145"/>
    </row>
    <row r="102" spans="2:10">
      <c r="B102" s="74"/>
      <c r="C102" s="74"/>
      <c r="E102" s="74"/>
      <c r="F102" s="74"/>
      <c r="G102" s="334"/>
      <c r="J102" s="75"/>
    </row>
    <row r="103" spans="2:10">
      <c r="B103" s="76"/>
      <c r="C103" s="76"/>
      <c r="E103" s="76"/>
      <c r="F103" s="76"/>
      <c r="G103" s="165"/>
      <c r="J103" s="76"/>
    </row>
    <row r="104" spans="2:10">
      <c r="F104" s="261"/>
      <c r="G104" s="73"/>
      <c r="H104" s="333"/>
    </row>
  </sheetData>
  <mergeCells count="9">
    <mergeCell ref="B31:C31"/>
    <mergeCell ref="B59:I59"/>
    <mergeCell ref="B64:I64"/>
    <mergeCell ref="B7:G7"/>
    <mergeCell ref="B8:G8"/>
    <mergeCell ref="B9:G9"/>
    <mergeCell ref="B34:D34"/>
    <mergeCell ref="B42:D42"/>
    <mergeCell ref="B32:C33"/>
  </mergeCells>
  <hyperlinks>
    <hyperlink ref="D18" r:id="rId1" xr:uid="{4CB1455D-75F4-4860-9CED-0903B7A8D8D4}"/>
    <hyperlink ref="D17" r:id="rId2" xr:uid="{0D21AED9-B9FD-403C-A469-2DA4051B3C89}"/>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9598-5B6A-400B-8A94-0D383464A3F2}">
  <dimension ref="A1:J84"/>
  <sheetViews>
    <sheetView showGridLines="0" zoomScale="90" zoomScaleNormal="90" workbookViewId="0">
      <pane ySplit="5" topLeftCell="A6" activePane="bottomLeft" state="frozen"/>
      <selection activeCell="C191" sqref="C191"/>
      <selection pane="bottomLeft" activeCell="B19" sqref="B19"/>
    </sheetView>
  </sheetViews>
  <sheetFormatPr baseColWidth="10" defaultColWidth="11.44140625" defaultRowHeight="11.4"/>
  <cols>
    <col min="1" max="1" width="1.5546875" style="98" customWidth="1"/>
    <col min="2" max="2" width="74.6640625" style="135" customWidth="1"/>
    <col min="3" max="3" width="19.21875" style="111" hidden="1" customWidth="1"/>
    <col min="4" max="4" width="21" style="101" customWidth="1"/>
    <col min="5" max="5" width="15.44140625" style="98" bestFit="1" customWidth="1"/>
    <col min="6" max="6" width="14.88671875" style="98" bestFit="1" customWidth="1"/>
    <col min="7" max="7" width="13.88671875" style="98" bestFit="1" customWidth="1"/>
    <col min="8" max="8" width="12.109375" style="98" bestFit="1" customWidth="1"/>
    <col min="9" max="16384" width="11.44140625" style="98"/>
  </cols>
  <sheetData>
    <row r="1" spans="1:7" ht="13.2" customHeight="1">
      <c r="B1" s="99"/>
      <c r="C1" s="100"/>
    </row>
    <row r="2" spans="1:7" s="104" customFormat="1" ht="30" customHeight="1">
      <c r="A2" s="98"/>
      <c r="B2" s="136" t="s">
        <v>221</v>
      </c>
      <c r="C2" s="102"/>
      <c r="D2" s="103"/>
    </row>
    <row r="3" spans="1:7" s="104" customFormat="1" ht="18.600000000000001" customHeight="1">
      <c r="A3" s="98"/>
      <c r="B3" s="137" t="s">
        <v>222</v>
      </c>
      <c r="C3" s="105"/>
      <c r="D3" s="106"/>
      <c r="E3" s="107"/>
    </row>
    <row r="4" spans="1:7" s="104" customFormat="1" ht="7.2" customHeight="1" thickBot="1">
      <c r="A4" s="98"/>
      <c r="B4" s="108"/>
      <c r="C4" s="109"/>
      <c r="D4" s="110"/>
      <c r="E4" s="98"/>
    </row>
    <row r="5" spans="1:7" s="104" customFormat="1" ht="15" customHeight="1" thickTop="1">
      <c r="A5" s="98"/>
      <c r="B5" s="98"/>
      <c r="C5" s="111"/>
      <c r="D5" s="98"/>
      <c r="E5" s="98"/>
    </row>
    <row r="6" spans="1:7" s="112" customFormat="1" ht="12">
      <c r="D6" s="98"/>
      <c r="E6" s="98"/>
      <c r="F6" s="98"/>
    </row>
    <row r="7" spans="1:7" s="112" customFormat="1" ht="12">
      <c r="B7" s="98"/>
      <c r="C7" s="113"/>
      <c r="D7" s="113"/>
      <c r="E7" s="98"/>
      <c r="F7" s="98"/>
      <c r="G7" s="98"/>
    </row>
    <row r="8" spans="1:7" ht="13.95" customHeight="1">
      <c r="B8" s="114" t="s">
        <v>1</v>
      </c>
      <c r="C8" s="115" t="s">
        <v>223</v>
      </c>
      <c r="D8" s="116">
        <v>5000029090.909091</v>
      </c>
    </row>
    <row r="9" spans="1:7" ht="13.95" customHeight="1">
      <c r="B9" s="114" t="s">
        <v>2</v>
      </c>
      <c r="C9" s="115"/>
      <c r="D9" s="116">
        <v>5000029090.909091</v>
      </c>
    </row>
    <row r="10" spans="1:7" ht="13.95" customHeight="1">
      <c r="B10" s="117" t="s">
        <v>3</v>
      </c>
      <c r="C10" s="118"/>
      <c r="D10" s="119">
        <v>5000000000</v>
      </c>
    </row>
    <row r="11" spans="1:7" ht="13.95" customHeight="1">
      <c r="B11" s="120" t="s">
        <v>224</v>
      </c>
      <c r="C11" s="121">
        <v>10101010001</v>
      </c>
      <c r="D11" s="101">
        <v>5000000000</v>
      </c>
      <c r="E11" s="98" t="s">
        <v>13</v>
      </c>
    </row>
    <row r="12" spans="1:7" ht="13.95" hidden="1" customHeight="1">
      <c r="B12" s="120" t="s">
        <v>225</v>
      </c>
      <c r="C12" s="121"/>
      <c r="D12" s="101">
        <v>0</v>
      </c>
    </row>
    <row r="13" spans="1:7" ht="13.95" hidden="1" customHeight="1">
      <c r="B13" s="120"/>
      <c r="C13" s="121"/>
    </row>
    <row r="14" spans="1:7" s="112" customFormat="1" ht="13.95" hidden="1" customHeight="1">
      <c r="B14" s="117" t="s">
        <v>226</v>
      </c>
      <c r="C14" s="118"/>
      <c r="D14" s="119">
        <v>0</v>
      </c>
      <c r="F14" s="122"/>
    </row>
    <row r="15" spans="1:7" s="112" customFormat="1" ht="13.95" hidden="1" customHeight="1">
      <c r="B15" s="123" t="s">
        <v>227</v>
      </c>
      <c r="C15" s="124"/>
      <c r="D15" s="119">
        <v>0</v>
      </c>
    </row>
    <row r="16" spans="1:7" ht="13.95" hidden="1" customHeight="1">
      <c r="B16" s="120" t="s">
        <v>228</v>
      </c>
      <c r="C16" s="121">
        <v>10201140002</v>
      </c>
      <c r="D16" s="101">
        <v>0</v>
      </c>
    </row>
    <row r="17" spans="2:7" s="112" customFormat="1" ht="13.95" hidden="1" customHeight="1">
      <c r="B17" s="117" t="s">
        <v>229</v>
      </c>
      <c r="C17" s="125"/>
      <c r="D17" s="119">
        <v>0</v>
      </c>
    </row>
    <row r="18" spans="2:7" ht="13.95" hidden="1" customHeight="1">
      <c r="B18" s="120" t="s">
        <v>230</v>
      </c>
      <c r="C18" s="121">
        <v>10302070000</v>
      </c>
      <c r="D18" s="101">
        <v>0</v>
      </c>
    </row>
    <row r="19" spans="2:7" ht="13.95" customHeight="1">
      <c r="B19" s="120"/>
      <c r="C19" s="121"/>
      <c r="D19" s="126"/>
    </row>
    <row r="20" spans="2:7" s="112" customFormat="1" ht="13.95" customHeight="1">
      <c r="B20" s="117" t="s">
        <v>58</v>
      </c>
      <c r="C20" s="118"/>
      <c r="D20" s="127">
        <v>29090.909090909092</v>
      </c>
    </row>
    <row r="21" spans="2:7" s="112" customFormat="1" ht="13.95" hidden="1" customHeight="1">
      <c r="B21" s="117" t="s">
        <v>231</v>
      </c>
      <c r="C21" s="118"/>
      <c r="D21" s="119">
        <v>0</v>
      </c>
    </row>
    <row r="22" spans="2:7" s="112" customFormat="1" ht="13.95" hidden="1" customHeight="1">
      <c r="B22" s="120" t="s">
        <v>232</v>
      </c>
      <c r="C22" s="118"/>
      <c r="D22" s="101">
        <v>0</v>
      </c>
    </row>
    <row r="23" spans="2:7" s="112" customFormat="1" ht="13.95" customHeight="1">
      <c r="B23" s="117" t="s">
        <v>233</v>
      </c>
      <c r="C23" s="125"/>
      <c r="D23" s="119">
        <v>29090.909090909092</v>
      </c>
    </row>
    <row r="24" spans="2:7" s="112" customFormat="1" ht="13.95" customHeight="1">
      <c r="B24" s="120" t="s">
        <v>234</v>
      </c>
      <c r="C24" s="121">
        <v>10302070000</v>
      </c>
      <c r="D24" s="101">
        <v>29090.909090909092</v>
      </c>
      <c r="E24" s="98" t="s">
        <v>173</v>
      </c>
      <c r="F24" s="98"/>
      <c r="G24" s="98"/>
    </row>
    <row r="25" spans="2:7" s="112" customFormat="1" ht="13.95" hidden="1" customHeight="1">
      <c r="B25" s="117" t="s">
        <v>206</v>
      </c>
      <c r="C25" s="125"/>
      <c r="D25" s="119">
        <v>0</v>
      </c>
      <c r="F25" s="98"/>
      <c r="G25" s="98"/>
    </row>
    <row r="26" spans="2:7" s="112" customFormat="1" ht="13.95" hidden="1" customHeight="1">
      <c r="B26" s="120" t="s">
        <v>235</v>
      </c>
      <c r="C26" s="121">
        <v>10302070000</v>
      </c>
      <c r="D26" s="101">
        <v>0</v>
      </c>
      <c r="E26" s="98"/>
      <c r="F26" s="98"/>
      <c r="G26" s="98"/>
    </row>
    <row r="27" spans="2:7" ht="13.95" customHeight="1">
      <c r="B27" s="117"/>
      <c r="C27" s="118"/>
      <c r="D27" s="127"/>
    </row>
    <row r="28" spans="2:7" s="112" customFormat="1" ht="13.95" customHeight="1">
      <c r="B28" s="114" t="s">
        <v>5</v>
      </c>
      <c r="C28" s="115"/>
      <c r="D28" s="116">
        <v>-320000</v>
      </c>
    </row>
    <row r="29" spans="2:7" ht="13.95" customHeight="1">
      <c r="B29" s="117" t="s">
        <v>236</v>
      </c>
      <c r="C29" s="118"/>
      <c r="D29" s="119">
        <v>-320000</v>
      </c>
    </row>
    <row r="30" spans="2:7" ht="13.95" customHeight="1">
      <c r="B30" s="117" t="s">
        <v>237</v>
      </c>
      <c r="C30" s="118"/>
      <c r="D30" s="119">
        <v>-320000</v>
      </c>
    </row>
    <row r="31" spans="2:7" ht="13.95" customHeight="1">
      <c r="B31" s="120" t="s">
        <v>238</v>
      </c>
      <c r="C31" s="121">
        <v>10101010001</v>
      </c>
      <c r="D31" s="101">
        <v>-320000</v>
      </c>
      <c r="E31" s="98" t="s">
        <v>158</v>
      </c>
    </row>
    <row r="32" spans="2:7" ht="13.95" hidden="1" customHeight="1">
      <c r="B32" s="120" t="s">
        <v>239</v>
      </c>
      <c r="C32" s="121">
        <v>10101010001</v>
      </c>
      <c r="D32" s="101">
        <v>0</v>
      </c>
    </row>
    <row r="33" spans="2:4" ht="13.95" hidden="1" customHeight="1">
      <c r="B33" s="120"/>
      <c r="C33" s="121"/>
    </row>
    <row r="34" spans="2:4" ht="13.95" hidden="1" customHeight="1">
      <c r="B34" s="117" t="s">
        <v>240</v>
      </c>
      <c r="C34" s="118"/>
      <c r="D34" s="119">
        <v>0</v>
      </c>
    </row>
    <row r="35" spans="2:4" ht="13.95" hidden="1" customHeight="1">
      <c r="B35" s="120" t="s">
        <v>241</v>
      </c>
      <c r="C35" s="121">
        <v>10101010001</v>
      </c>
      <c r="D35" s="101">
        <v>0</v>
      </c>
    </row>
    <row r="36" spans="2:4" s="112" customFormat="1" ht="13.95" hidden="1" customHeight="1">
      <c r="B36" s="120" t="s">
        <v>242</v>
      </c>
      <c r="C36" s="121">
        <v>10101010001</v>
      </c>
      <c r="D36" s="101">
        <v>0</v>
      </c>
    </row>
    <row r="37" spans="2:4" s="112" customFormat="1" ht="13.95" hidden="1" customHeight="1">
      <c r="B37" s="120" t="s">
        <v>243</v>
      </c>
      <c r="C37" s="121"/>
      <c r="D37" s="101">
        <v>0</v>
      </c>
    </row>
    <row r="38" spans="2:4" s="112" customFormat="1" ht="13.95" hidden="1" customHeight="1">
      <c r="B38" s="120"/>
      <c r="C38" s="121"/>
      <c r="D38" s="101"/>
    </row>
    <row r="39" spans="2:4" s="112" customFormat="1" ht="13.95" hidden="1" customHeight="1">
      <c r="B39" s="117" t="s">
        <v>180</v>
      </c>
      <c r="C39" s="118"/>
      <c r="D39" s="119">
        <v>0</v>
      </c>
    </row>
    <row r="40" spans="2:4" s="112" customFormat="1" ht="13.95" hidden="1" customHeight="1">
      <c r="B40" s="120" t="s">
        <v>244</v>
      </c>
      <c r="C40" s="128"/>
      <c r="D40" s="101">
        <v>0</v>
      </c>
    </row>
    <row r="41" spans="2:4" s="112" customFormat="1" ht="13.95" customHeight="1">
      <c r="B41" s="120"/>
      <c r="C41" s="121"/>
      <c r="D41" s="101"/>
    </row>
    <row r="42" spans="2:4" ht="13.95" customHeight="1">
      <c r="B42" s="114" t="s">
        <v>15</v>
      </c>
      <c r="C42" s="115"/>
      <c r="D42" s="116">
        <v>-4999709090.909091</v>
      </c>
    </row>
    <row r="43" spans="2:4" ht="13.95" customHeight="1">
      <c r="B43" s="123" t="s">
        <v>109</v>
      </c>
      <c r="C43" s="124"/>
      <c r="D43" s="119">
        <v>-5000000000</v>
      </c>
    </row>
    <row r="44" spans="2:4" ht="13.95" customHeight="1">
      <c r="B44" s="120" t="s">
        <v>110</v>
      </c>
      <c r="C44" s="121">
        <v>30101000000</v>
      </c>
      <c r="D44" s="101">
        <v>-50000000000</v>
      </c>
    </row>
    <row r="45" spans="2:4" ht="13.95" customHeight="1">
      <c r="B45" s="120" t="s">
        <v>245</v>
      </c>
      <c r="C45" s="121">
        <v>30102000000</v>
      </c>
      <c r="D45" s="101">
        <v>45000000000</v>
      </c>
    </row>
    <row r="46" spans="2:4" ht="13.95" customHeight="1">
      <c r="B46" s="123" t="s">
        <v>43</v>
      </c>
      <c r="C46" s="124"/>
      <c r="D46" s="119">
        <v>290909.09090909088</v>
      </c>
    </row>
    <row r="47" spans="2:4" ht="13.95" customHeight="1">
      <c r="B47" s="129" t="s">
        <v>246</v>
      </c>
      <c r="C47" s="130"/>
      <c r="D47" s="101">
        <v>-290909.09090909088</v>
      </c>
    </row>
    <row r="48" spans="2:4" ht="13.95" customHeight="1">
      <c r="B48" s="123"/>
      <c r="C48" s="121"/>
      <c r="D48" s="119"/>
    </row>
    <row r="49" spans="1:10" s="112" customFormat="1" ht="13.95" hidden="1" customHeight="1">
      <c r="B49" s="120"/>
      <c r="C49" s="121"/>
      <c r="D49" s="101"/>
    </row>
    <row r="50" spans="1:10" s="112" customFormat="1" ht="13.95" hidden="1" customHeight="1">
      <c r="B50" s="114" t="s">
        <v>59</v>
      </c>
      <c r="C50" s="115"/>
      <c r="D50" s="116">
        <v>0</v>
      </c>
      <c r="E50" s="98"/>
      <c r="F50" s="98"/>
      <c r="G50" s="98"/>
      <c r="I50" s="98"/>
      <c r="J50" s="98"/>
    </row>
    <row r="51" spans="1:10" s="112" customFormat="1" ht="13.95" hidden="1" customHeight="1">
      <c r="A51" s="98"/>
      <c r="B51" s="123" t="s">
        <v>10</v>
      </c>
      <c r="C51" s="124"/>
      <c r="D51" s="119">
        <v>0</v>
      </c>
      <c r="E51" s="98"/>
      <c r="F51" s="98"/>
      <c r="G51" s="98"/>
      <c r="I51" s="98"/>
      <c r="J51" s="98"/>
    </row>
    <row r="52" spans="1:10" s="112" customFormat="1" ht="13.95" hidden="1" customHeight="1">
      <c r="A52" s="98"/>
      <c r="B52" s="123" t="s">
        <v>139</v>
      </c>
      <c r="C52" s="124"/>
      <c r="D52" s="119">
        <v>0</v>
      </c>
      <c r="E52" s="98"/>
      <c r="F52" s="98"/>
      <c r="G52" s="98"/>
      <c r="I52" s="98"/>
      <c r="J52" s="98"/>
    </row>
    <row r="53" spans="1:10" s="112" customFormat="1" ht="13.95" hidden="1" customHeight="1">
      <c r="A53" s="98"/>
      <c r="B53" s="129" t="s">
        <v>247</v>
      </c>
      <c r="C53" s="124"/>
      <c r="D53" s="101">
        <v>0</v>
      </c>
      <c r="E53" s="98"/>
      <c r="F53" s="98"/>
      <c r="G53" s="98"/>
      <c r="I53" s="98"/>
      <c r="J53" s="98"/>
    </row>
    <row r="54" spans="1:10" s="112" customFormat="1" ht="13.95" hidden="1" customHeight="1">
      <c r="A54" s="98"/>
      <c r="B54" s="123" t="s">
        <v>248</v>
      </c>
      <c r="C54" s="124"/>
      <c r="D54" s="119">
        <v>0</v>
      </c>
      <c r="E54" s="98"/>
      <c r="F54" s="98"/>
      <c r="G54" s="98"/>
      <c r="I54" s="98"/>
      <c r="J54" s="98"/>
    </row>
    <row r="55" spans="1:10" s="112" customFormat="1" ht="13.95" hidden="1" customHeight="1">
      <c r="A55" s="98"/>
      <c r="B55" s="120" t="s">
        <v>249</v>
      </c>
      <c r="C55" s="121">
        <v>30101000000</v>
      </c>
      <c r="D55" s="101">
        <v>0</v>
      </c>
      <c r="E55" s="98"/>
      <c r="F55" s="98"/>
      <c r="G55" s="98"/>
      <c r="I55" s="98"/>
      <c r="J55" s="98"/>
    </row>
    <row r="56" spans="1:10" s="112" customFormat="1" ht="13.95" hidden="1" customHeight="1">
      <c r="B56" s="120"/>
      <c r="C56" s="121"/>
      <c r="D56" s="101"/>
    </row>
    <row r="57" spans="1:10" s="112" customFormat="1" ht="13.95" customHeight="1">
      <c r="B57" s="114" t="s">
        <v>61</v>
      </c>
      <c r="C57" s="115"/>
      <c r="D57" s="116">
        <v>-290909.09090909088</v>
      </c>
      <c r="E57" s="98"/>
      <c r="F57" s="98"/>
      <c r="G57" s="98"/>
    </row>
    <row r="58" spans="1:10" s="112" customFormat="1" ht="13.95" hidden="1" customHeight="1">
      <c r="A58" s="98"/>
      <c r="B58" s="123" t="s">
        <v>250</v>
      </c>
      <c r="C58" s="124"/>
      <c r="D58" s="119">
        <v>0</v>
      </c>
      <c r="E58" s="98"/>
      <c r="F58" s="98"/>
      <c r="G58" s="98"/>
      <c r="I58" s="98"/>
      <c r="J58" s="98"/>
    </row>
    <row r="59" spans="1:10" s="112" customFormat="1" ht="13.95" hidden="1" customHeight="1">
      <c r="A59" s="98"/>
      <c r="B59" s="120" t="s">
        <v>207</v>
      </c>
      <c r="C59" s="121">
        <v>30101000000</v>
      </c>
      <c r="D59" s="101">
        <v>0</v>
      </c>
      <c r="E59" s="98"/>
      <c r="F59" s="98"/>
      <c r="G59" s="98"/>
      <c r="I59" s="98"/>
      <c r="J59" s="98"/>
    </row>
    <row r="60" spans="1:10" s="112" customFormat="1" ht="13.95" hidden="1" customHeight="1">
      <c r="A60" s="98"/>
      <c r="B60" s="120" t="s">
        <v>251</v>
      </c>
      <c r="C60" s="121"/>
      <c r="D60" s="101">
        <v>0</v>
      </c>
      <c r="E60" s="98"/>
      <c r="F60" s="98"/>
      <c r="G60" s="98"/>
      <c r="I60" s="98"/>
      <c r="J60" s="98"/>
    </row>
    <row r="61" spans="1:10" s="112" customFormat="1" ht="13.95" hidden="1" customHeight="1">
      <c r="A61" s="98"/>
      <c r="B61" s="120" t="s">
        <v>201</v>
      </c>
      <c r="C61" s="121"/>
      <c r="D61" s="101">
        <v>0</v>
      </c>
      <c r="E61" s="98"/>
      <c r="F61" s="98"/>
      <c r="G61" s="98"/>
      <c r="I61" s="98"/>
      <c r="J61" s="98"/>
    </row>
    <row r="62" spans="1:10" s="112" customFormat="1" ht="13.95" customHeight="1">
      <c r="A62" s="98"/>
      <c r="B62" s="123" t="s">
        <v>252</v>
      </c>
      <c r="C62" s="124"/>
      <c r="D62" s="119">
        <v>-290909.09090909088</v>
      </c>
      <c r="E62" s="98"/>
      <c r="F62" s="98"/>
      <c r="G62" s="98"/>
      <c r="I62" s="98"/>
      <c r="J62" s="98"/>
    </row>
    <row r="63" spans="1:10" s="112" customFormat="1" ht="13.95" hidden="1" customHeight="1">
      <c r="A63" s="98"/>
      <c r="B63" s="123" t="s">
        <v>253</v>
      </c>
      <c r="C63" s="124"/>
      <c r="D63" s="119">
        <v>0</v>
      </c>
      <c r="E63" s="98"/>
      <c r="F63" s="98"/>
      <c r="G63" s="98"/>
      <c r="I63" s="98"/>
      <c r="J63" s="98"/>
    </row>
    <row r="64" spans="1:10" s="112" customFormat="1" ht="13.95" hidden="1" customHeight="1">
      <c r="A64" s="98"/>
      <c r="B64" s="129" t="s">
        <v>254</v>
      </c>
      <c r="C64" s="124"/>
      <c r="D64" s="101">
        <v>0</v>
      </c>
      <c r="E64" s="98"/>
      <c r="F64" s="98"/>
      <c r="G64" s="98"/>
      <c r="I64" s="98"/>
      <c r="J64" s="98"/>
    </row>
    <row r="65" spans="1:10" s="112" customFormat="1" ht="13.95" hidden="1" customHeight="1">
      <c r="A65" s="98"/>
      <c r="B65" s="129" t="s">
        <v>255</v>
      </c>
      <c r="C65" s="124"/>
      <c r="D65" s="101">
        <v>0</v>
      </c>
      <c r="E65" s="98"/>
      <c r="F65" s="98"/>
      <c r="G65" s="98"/>
      <c r="I65" s="98"/>
      <c r="J65" s="98"/>
    </row>
    <row r="66" spans="1:10" s="112" customFormat="1" ht="13.95" hidden="1" customHeight="1">
      <c r="A66" s="98"/>
      <c r="B66" s="129" t="s">
        <v>256</v>
      </c>
      <c r="C66" s="124"/>
      <c r="D66" s="101">
        <v>0</v>
      </c>
      <c r="E66" s="98"/>
      <c r="F66" s="98"/>
      <c r="G66" s="98"/>
      <c r="I66" s="98"/>
      <c r="J66" s="98"/>
    </row>
    <row r="67" spans="1:10" s="112" customFormat="1" ht="13.95" hidden="1" customHeight="1">
      <c r="A67" s="98"/>
      <c r="B67" s="129" t="s">
        <v>179</v>
      </c>
      <c r="C67" s="124"/>
      <c r="D67" s="101">
        <v>0</v>
      </c>
      <c r="E67" s="98"/>
      <c r="F67" s="98"/>
      <c r="G67" s="98"/>
      <c r="I67" s="98"/>
      <c r="J67" s="98"/>
    </row>
    <row r="68" spans="1:10" s="112" customFormat="1" ht="13.95" hidden="1" customHeight="1">
      <c r="A68" s="98"/>
      <c r="B68" s="129" t="s">
        <v>209</v>
      </c>
      <c r="C68" s="124"/>
      <c r="D68" s="101">
        <v>0</v>
      </c>
      <c r="E68" s="98"/>
      <c r="F68" s="98"/>
      <c r="G68" s="98"/>
      <c r="I68" s="98"/>
      <c r="J68" s="98"/>
    </row>
    <row r="69" spans="1:10" s="112" customFormat="1" ht="13.95" customHeight="1">
      <c r="A69" s="98"/>
      <c r="B69" s="117" t="s">
        <v>257</v>
      </c>
      <c r="C69" s="121"/>
      <c r="D69" s="119">
        <v>-290909.09090909088</v>
      </c>
      <c r="E69" s="98"/>
      <c r="F69" s="98"/>
      <c r="G69" s="98"/>
      <c r="I69" s="98"/>
      <c r="J69" s="98"/>
    </row>
    <row r="70" spans="1:10" s="112" customFormat="1" ht="13.95" hidden="1" customHeight="1">
      <c r="A70" s="98"/>
      <c r="B70" s="120" t="s">
        <v>258</v>
      </c>
      <c r="C70" s="121"/>
      <c r="D70" s="101">
        <v>0</v>
      </c>
      <c r="E70" s="98"/>
      <c r="F70" s="98"/>
      <c r="G70" s="98"/>
      <c r="I70" s="98"/>
      <c r="J70" s="98"/>
    </row>
    <row r="71" spans="1:10" s="112" customFormat="1" ht="13.95" hidden="1" customHeight="1">
      <c r="A71" s="98"/>
      <c r="B71" s="120" t="s">
        <v>259</v>
      </c>
      <c r="C71" s="121"/>
      <c r="D71" s="101">
        <v>0</v>
      </c>
      <c r="E71" s="98"/>
      <c r="F71" s="98"/>
      <c r="G71" s="98"/>
      <c r="I71" s="98"/>
      <c r="J71" s="98"/>
    </row>
    <row r="72" spans="1:10" s="112" customFormat="1" ht="13.95" hidden="1" customHeight="1">
      <c r="A72" s="98"/>
      <c r="B72" s="120" t="s">
        <v>260</v>
      </c>
      <c r="C72" s="121"/>
      <c r="D72" s="101">
        <v>0</v>
      </c>
      <c r="E72" s="98"/>
      <c r="F72" s="98"/>
      <c r="G72" s="98"/>
      <c r="I72" s="98"/>
      <c r="J72" s="98"/>
    </row>
    <row r="73" spans="1:10" s="112" customFormat="1" ht="13.95" hidden="1" customHeight="1">
      <c r="A73" s="98"/>
      <c r="B73" s="120" t="s">
        <v>261</v>
      </c>
      <c r="C73" s="121"/>
      <c r="D73" s="101">
        <v>0</v>
      </c>
      <c r="E73" s="98"/>
      <c r="F73" s="98"/>
      <c r="G73" s="98"/>
      <c r="I73" s="98"/>
      <c r="J73" s="98"/>
    </row>
    <row r="74" spans="1:10" s="112" customFormat="1" ht="13.95" customHeight="1">
      <c r="A74" s="98"/>
      <c r="B74" s="120" t="s">
        <v>262</v>
      </c>
      <c r="C74" s="121"/>
      <c r="D74" s="101">
        <v>-290909.09090909088</v>
      </c>
      <c r="E74" s="98" t="s">
        <v>164</v>
      </c>
      <c r="F74" s="98"/>
      <c r="G74" s="98"/>
      <c r="I74" s="98"/>
      <c r="J74" s="98"/>
    </row>
    <row r="75" spans="1:10" s="112" customFormat="1" ht="13.95" hidden="1" customHeight="1">
      <c r="A75" s="98"/>
      <c r="B75" s="120" t="s">
        <v>263</v>
      </c>
      <c r="C75" s="121"/>
      <c r="D75" s="101">
        <v>0</v>
      </c>
      <c r="E75" s="98"/>
      <c r="F75" s="98"/>
      <c r="G75" s="98"/>
      <c r="I75" s="98"/>
      <c r="J75" s="98"/>
    </row>
    <row r="76" spans="1:10" s="112" customFormat="1" ht="13.95" hidden="1" customHeight="1">
      <c r="A76" s="98"/>
      <c r="B76" s="120" t="s">
        <v>264</v>
      </c>
      <c r="C76" s="121"/>
      <c r="D76" s="101">
        <v>0</v>
      </c>
      <c r="E76" s="98"/>
      <c r="F76" s="98"/>
      <c r="G76" s="98"/>
      <c r="I76" s="98"/>
      <c r="J76" s="98"/>
    </row>
    <row r="77" spans="1:10" s="112" customFormat="1" ht="13.95" hidden="1" customHeight="1">
      <c r="A77" s="98"/>
      <c r="B77" s="120" t="s">
        <v>265</v>
      </c>
      <c r="C77" s="121"/>
      <c r="D77" s="101">
        <v>0</v>
      </c>
      <c r="E77" s="98"/>
      <c r="F77" s="98"/>
      <c r="G77" s="98"/>
      <c r="I77" s="98"/>
      <c r="J77" s="98"/>
    </row>
    <row r="78" spans="1:10" s="112" customFormat="1" ht="13.95" hidden="1" customHeight="1">
      <c r="A78" s="98"/>
      <c r="B78" s="117" t="s">
        <v>60</v>
      </c>
      <c r="C78" s="121"/>
      <c r="D78" s="119">
        <v>0</v>
      </c>
      <c r="E78" s="98"/>
      <c r="F78" s="98"/>
      <c r="G78" s="98"/>
      <c r="I78" s="98"/>
      <c r="J78" s="98"/>
    </row>
    <row r="79" spans="1:10" s="112" customFormat="1" ht="13.95" hidden="1" customHeight="1">
      <c r="A79" s="98"/>
      <c r="B79" s="120" t="s">
        <v>266</v>
      </c>
      <c r="C79" s="121"/>
      <c r="D79" s="101">
        <v>0</v>
      </c>
      <c r="E79" s="98"/>
      <c r="F79" s="98"/>
      <c r="G79" s="98"/>
      <c r="I79" s="98"/>
      <c r="J79" s="98"/>
    </row>
    <row r="80" spans="1:10" s="112" customFormat="1" ht="13.95" customHeight="1">
      <c r="A80" s="98"/>
      <c r="B80" s="120"/>
      <c r="C80" s="121"/>
      <c r="D80" s="101"/>
      <c r="E80" s="98"/>
      <c r="F80" s="98"/>
      <c r="G80" s="98"/>
      <c r="I80" s="98"/>
      <c r="J80" s="98"/>
    </row>
    <row r="81" spans="2:5">
      <c r="B81" s="131"/>
    </row>
    <row r="82" spans="2:5" ht="12">
      <c r="B82" s="132" t="s">
        <v>246</v>
      </c>
      <c r="C82" s="133"/>
      <c r="D82" s="134">
        <v>-290909.09090909088</v>
      </c>
    </row>
    <row r="84" spans="2:5">
      <c r="D84" s="101">
        <v>0</v>
      </c>
      <c r="E84" s="98" t="s">
        <v>267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BED6D-1604-425F-B563-426C32760CC4}">
  <sheetPr>
    <tabColor rgb="FFC00000"/>
  </sheetPr>
  <dimension ref="B1:N50"/>
  <sheetViews>
    <sheetView showGridLines="0" zoomScale="80" zoomScaleNormal="80" zoomScaleSheetLayoutView="80" workbookViewId="0">
      <pane ySplit="13" topLeftCell="A14" activePane="bottomLeft" state="frozen"/>
      <selection sqref="A1:XFD1048576"/>
      <selection pane="bottomLeft" activeCell="B10" sqref="B10:J10"/>
    </sheetView>
  </sheetViews>
  <sheetFormatPr baseColWidth="10" defaultColWidth="11.44140625" defaultRowHeight="15" customHeight="1"/>
  <cols>
    <col min="1" max="1" width="3" style="73" customWidth="1"/>
    <col min="2" max="2" width="41.6640625" style="73" customWidth="1"/>
    <col min="3" max="3" width="22.44140625" style="73" bestFit="1" customWidth="1"/>
    <col min="4" max="5" width="19.5546875" style="73" customWidth="1"/>
    <col min="6" max="6" width="1.109375" style="73" customWidth="1"/>
    <col min="7" max="7" width="51.109375" style="73" customWidth="1"/>
    <col min="8" max="8" width="12" style="77" customWidth="1"/>
    <col min="9" max="10" width="19.5546875" style="73" customWidth="1"/>
    <col min="11" max="11" width="2.5546875" style="73" customWidth="1"/>
    <col min="12" max="12" width="17.6640625" style="73" customWidth="1"/>
    <col min="13" max="13" width="16.6640625" style="73" customWidth="1"/>
    <col min="14" max="14" width="18.88671875" style="73" bestFit="1" customWidth="1"/>
    <col min="15" max="15" width="13.5546875" style="73" bestFit="1" customWidth="1"/>
    <col min="16" max="16384" width="11.44140625" style="73"/>
  </cols>
  <sheetData>
    <row r="1" spans="2:14" s="71" customFormat="1" ht="14.4"/>
    <row r="2" spans="2:14" s="71" customFormat="1" ht="14.4"/>
    <row r="3" spans="2:14" s="71" customFormat="1" ht="14.4"/>
    <row r="4" spans="2:14" s="71" customFormat="1" ht="14.4"/>
    <row r="5" spans="2:14" s="71" customFormat="1" ht="14.4"/>
    <row r="6" spans="2:14" s="71" customFormat="1" ht="14.4"/>
    <row r="7" spans="2:14" ht="14.4">
      <c r="J7" s="72"/>
    </row>
    <row r="8" spans="2:14" ht="14.4">
      <c r="B8" s="354" t="s">
        <v>219</v>
      </c>
      <c r="C8" s="354"/>
      <c r="D8" s="354"/>
      <c r="E8" s="354"/>
      <c r="F8" s="354"/>
      <c r="G8" s="354"/>
      <c r="H8" s="354"/>
      <c r="I8" s="354"/>
      <c r="J8" s="354"/>
    </row>
    <row r="9" spans="2:14" ht="14.4">
      <c r="B9" s="362" t="s">
        <v>143</v>
      </c>
      <c r="C9" s="362"/>
      <c r="D9" s="362"/>
      <c r="E9" s="362"/>
      <c r="F9" s="362"/>
      <c r="G9" s="362"/>
      <c r="H9" s="362"/>
      <c r="I9" s="362"/>
      <c r="J9" s="362"/>
    </row>
    <row r="10" spans="2:14" ht="14.4">
      <c r="B10" s="362" t="s">
        <v>276</v>
      </c>
      <c r="C10" s="362"/>
      <c r="D10" s="362"/>
      <c r="E10" s="362"/>
      <c r="F10" s="362"/>
      <c r="G10" s="362"/>
      <c r="H10" s="362"/>
      <c r="I10" s="362"/>
      <c r="J10" s="362"/>
    </row>
    <row r="11" spans="2:14" ht="14.4">
      <c r="B11" s="356" t="s">
        <v>220</v>
      </c>
      <c r="C11" s="356"/>
      <c r="D11" s="356"/>
      <c r="E11" s="356"/>
      <c r="F11" s="356"/>
      <c r="G11" s="356"/>
      <c r="H11" s="356"/>
      <c r="I11" s="356"/>
      <c r="J11" s="356"/>
    </row>
    <row r="12" spans="2:14" ht="14.4"/>
    <row r="13" spans="2:14" ht="18.600000000000001" customHeight="1">
      <c r="B13" s="140" t="s">
        <v>1</v>
      </c>
      <c r="C13" s="141"/>
      <c r="D13" s="142">
        <v>45107</v>
      </c>
      <c r="E13" s="142">
        <v>44926</v>
      </c>
      <c r="F13" s="142"/>
      <c r="G13" s="140" t="s">
        <v>5</v>
      </c>
      <c r="H13" s="140"/>
      <c r="I13" s="142">
        <v>45107</v>
      </c>
      <c r="J13" s="142">
        <v>44926</v>
      </c>
    </row>
    <row r="14" spans="2:14" ht="14.4">
      <c r="B14" s="193" t="s">
        <v>2</v>
      </c>
      <c r="C14" s="194"/>
      <c r="D14" s="206"/>
      <c r="E14" s="206"/>
      <c r="F14" s="207"/>
      <c r="G14" s="195" t="s">
        <v>6</v>
      </c>
      <c r="H14" s="326"/>
      <c r="I14" s="250"/>
      <c r="J14" s="251"/>
      <c r="K14" s="218"/>
    </row>
    <row r="15" spans="2:14" ht="14.4">
      <c r="B15" s="196" t="s">
        <v>140</v>
      </c>
      <c r="C15" s="75" t="s">
        <v>171</v>
      </c>
      <c r="D15" s="208">
        <f>SUM(D16:D17)</f>
        <v>5000000000</v>
      </c>
      <c r="E15" s="208">
        <f>SUM(E16:E17)</f>
        <v>0</v>
      </c>
      <c r="F15" s="209"/>
      <c r="G15" s="79" t="s">
        <v>128</v>
      </c>
      <c r="H15" s="85"/>
      <c r="I15" s="210">
        <f>+SUMIF('BG 062023'!J:J,BG!G15,'BG 062023'!I:I)</f>
        <v>0</v>
      </c>
      <c r="J15" s="210">
        <v>0</v>
      </c>
      <c r="K15" s="218"/>
    </row>
    <row r="16" spans="2:14" ht="15" customHeight="1">
      <c r="B16" s="197" t="s">
        <v>12</v>
      </c>
      <c r="C16" s="81"/>
      <c r="D16" s="210">
        <f>+SUMIF('BG 062023'!E:E,BG!B16,'BG 062023'!D:D)</f>
        <v>0</v>
      </c>
      <c r="E16" s="210">
        <v>0</v>
      </c>
      <c r="F16" s="211"/>
      <c r="G16" s="79" t="s">
        <v>157</v>
      </c>
      <c r="H16" s="327"/>
      <c r="I16" s="210">
        <f>+SUMIF('BG 062023'!J:J,BG!G16,'BG 062023'!I:I)</f>
        <v>0</v>
      </c>
      <c r="J16" s="210">
        <v>0</v>
      </c>
      <c r="K16" s="218"/>
      <c r="M16" s="82"/>
      <c r="N16" s="82"/>
    </row>
    <row r="17" spans="2:14" ht="15" customHeight="1">
      <c r="B17" s="197" t="s">
        <v>13</v>
      </c>
      <c r="C17" s="81"/>
      <c r="D17" s="208">
        <f>+SUMIF('BG 062023'!E:E,BG!B17,'BG 062023'!D:D)</f>
        <v>5000000000</v>
      </c>
      <c r="E17" s="210">
        <v>0</v>
      </c>
      <c r="F17" s="211"/>
      <c r="G17" s="79" t="s">
        <v>158</v>
      </c>
      <c r="H17" s="85" t="s">
        <v>296</v>
      </c>
      <c r="I17" s="208">
        <f>-SUMIF('BG 062023'!E:E,BG!G17,'BG 062023'!D:D)</f>
        <v>320000</v>
      </c>
      <c r="J17" s="210">
        <v>0</v>
      </c>
      <c r="K17" s="218"/>
      <c r="M17" s="82"/>
      <c r="N17" s="82"/>
    </row>
    <row r="18" spans="2:14" ht="15" customHeight="1">
      <c r="B18" s="197"/>
      <c r="C18" s="81"/>
      <c r="D18" s="210"/>
      <c r="E18" s="210"/>
      <c r="F18" s="211"/>
      <c r="G18" s="79" t="s">
        <v>98</v>
      </c>
      <c r="H18" s="85"/>
      <c r="I18" s="210">
        <f>+SUMIF('BG 062023'!J:J,BG!G18,'BG 062023'!I:I)</f>
        <v>0</v>
      </c>
      <c r="J18" s="210">
        <v>0</v>
      </c>
      <c r="K18" s="218"/>
      <c r="M18" s="82"/>
      <c r="N18" s="82"/>
    </row>
    <row r="19" spans="2:14" ht="15" customHeight="1">
      <c r="B19" s="196" t="s">
        <v>53</v>
      </c>
      <c r="C19" s="75"/>
      <c r="D19" s="208">
        <v>0</v>
      </c>
      <c r="E19" s="208">
        <v>0</v>
      </c>
      <c r="F19" s="209"/>
      <c r="G19" s="93"/>
      <c r="H19" s="85"/>
      <c r="I19" s="213"/>
      <c r="J19" s="210"/>
      <c r="K19" s="218"/>
      <c r="N19" s="82"/>
    </row>
    <row r="20" spans="2:14" ht="14.4">
      <c r="B20" s="197"/>
      <c r="C20" s="81"/>
      <c r="D20" s="210"/>
      <c r="E20" s="210"/>
      <c r="F20" s="211"/>
      <c r="G20" s="84"/>
      <c r="H20" s="85"/>
      <c r="I20" s="210"/>
      <c r="J20" s="210"/>
      <c r="K20" s="218"/>
    </row>
    <row r="21" spans="2:14" ht="14.4">
      <c r="B21" s="196" t="s">
        <v>172</v>
      </c>
      <c r="C21" s="75"/>
      <c r="D21" s="208">
        <v>0</v>
      </c>
      <c r="E21" s="208">
        <v>0</v>
      </c>
      <c r="F21" s="209"/>
      <c r="G21" s="84"/>
      <c r="H21" s="85"/>
      <c r="I21" s="210"/>
      <c r="J21" s="210"/>
      <c r="K21" s="218"/>
    </row>
    <row r="22" spans="2:14" ht="14.4">
      <c r="B22" s="198"/>
      <c r="C22" s="169"/>
      <c r="D22" s="210"/>
      <c r="E22" s="210"/>
      <c r="F22" s="212"/>
      <c r="G22" s="84"/>
      <c r="H22" s="85"/>
      <c r="I22" s="213"/>
      <c r="J22" s="213"/>
      <c r="K22" s="218"/>
      <c r="M22" s="83"/>
    </row>
    <row r="23" spans="2:14" s="77" customFormat="1" ht="14.4">
      <c r="B23" s="196" t="s">
        <v>173</v>
      </c>
      <c r="C23" s="75" t="s">
        <v>178</v>
      </c>
      <c r="D23" s="208">
        <f>+SUMIF('BG 062023'!E:E,BG!B23,'BG 062023'!D:D)</f>
        <v>29090.909090909092</v>
      </c>
      <c r="E23" s="208">
        <v>0</v>
      </c>
      <c r="F23" s="209"/>
      <c r="G23" s="327"/>
      <c r="H23" s="327"/>
      <c r="I23" s="208"/>
      <c r="J23" s="208"/>
      <c r="K23" s="219"/>
      <c r="M23" s="86"/>
    </row>
    <row r="24" spans="2:14" ht="14.4">
      <c r="B24" s="197"/>
      <c r="C24" s="199"/>
      <c r="D24" s="210"/>
      <c r="E24" s="210"/>
      <c r="F24" s="211"/>
      <c r="G24" s="84"/>
      <c r="H24" s="85"/>
      <c r="I24" s="210"/>
      <c r="J24" s="210"/>
      <c r="K24" s="218"/>
      <c r="M24" s="82"/>
    </row>
    <row r="25" spans="2:14" ht="14.4">
      <c r="B25" s="196" t="s">
        <v>14</v>
      </c>
      <c r="C25" s="200"/>
      <c r="D25" s="208">
        <f>+D15+D19+D21+D23</f>
        <v>5000029090.909091</v>
      </c>
      <c r="E25" s="208">
        <f>+E15+E19+E21+E23</f>
        <v>0</v>
      </c>
      <c r="F25" s="209"/>
      <c r="G25" s="85" t="s">
        <v>18</v>
      </c>
      <c r="H25" s="85"/>
      <c r="I25" s="208">
        <f>SUM(I15:I24)</f>
        <v>320000</v>
      </c>
      <c r="J25" s="208">
        <f>SUM(J15:J24)</f>
        <v>0</v>
      </c>
      <c r="K25" s="218"/>
    </row>
    <row r="26" spans="2:14" ht="14.4">
      <c r="B26" s="196" t="s">
        <v>4</v>
      </c>
      <c r="C26" s="200"/>
      <c r="D26" s="210"/>
      <c r="E26" s="210"/>
      <c r="F26" s="211"/>
      <c r="G26" s="328"/>
      <c r="H26" s="328"/>
      <c r="I26" s="210"/>
      <c r="J26" s="210"/>
      <c r="K26" s="218"/>
    </row>
    <row r="27" spans="2:14" ht="14.4">
      <c r="B27" s="196" t="s">
        <v>138</v>
      </c>
      <c r="C27" s="200"/>
      <c r="D27" s="208">
        <v>0</v>
      </c>
      <c r="E27" s="208">
        <v>0</v>
      </c>
      <c r="F27" s="209"/>
      <c r="G27" s="328" t="s">
        <v>35</v>
      </c>
      <c r="H27" s="328"/>
      <c r="I27" s="208">
        <v>0</v>
      </c>
      <c r="J27" s="208">
        <v>0</v>
      </c>
      <c r="K27" s="218"/>
    </row>
    <row r="28" spans="2:14" ht="14.4">
      <c r="B28" s="197"/>
      <c r="C28" s="199"/>
      <c r="D28" s="210"/>
      <c r="E28" s="210"/>
      <c r="F28" s="211"/>
      <c r="G28" s="328" t="s">
        <v>293</v>
      </c>
      <c r="H28" s="329"/>
      <c r="I28" s="208">
        <v>0</v>
      </c>
      <c r="J28" s="208">
        <v>0</v>
      </c>
      <c r="K28" s="218"/>
      <c r="M28" s="82"/>
    </row>
    <row r="29" spans="2:14" ht="14.4">
      <c r="B29" s="196" t="s">
        <v>66</v>
      </c>
      <c r="C29" s="200"/>
      <c r="D29" s="208">
        <v>0</v>
      </c>
      <c r="E29" s="208">
        <v>0</v>
      </c>
      <c r="F29" s="211"/>
      <c r="G29" s="328"/>
      <c r="H29" s="329"/>
      <c r="I29" s="210"/>
      <c r="J29" s="210"/>
      <c r="K29" s="218"/>
    </row>
    <row r="30" spans="2:14" ht="14.4">
      <c r="B30" s="201"/>
      <c r="C30" s="202"/>
      <c r="D30" s="210"/>
      <c r="E30" s="210"/>
      <c r="F30" s="209"/>
      <c r="G30" s="93"/>
      <c r="H30" s="328"/>
      <c r="I30" s="210"/>
      <c r="J30" s="210"/>
      <c r="K30" s="218"/>
    </row>
    <row r="31" spans="2:14" ht="14.4">
      <c r="B31" s="196" t="s">
        <v>174</v>
      </c>
      <c r="C31" s="139"/>
      <c r="D31" s="208">
        <v>0</v>
      </c>
      <c r="E31" s="208">
        <v>0</v>
      </c>
      <c r="F31" s="211"/>
      <c r="G31" s="85" t="s">
        <v>36</v>
      </c>
      <c r="H31" s="85"/>
      <c r="I31" s="232">
        <v>0</v>
      </c>
      <c r="J31" s="232">
        <v>0</v>
      </c>
      <c r="K31" s="218"/>
    </row>
    <row r="32" spans="2:14" ht="14.4">
      <c r="B32" s="198"/>
      <c r="C32" s="169"/>
      <c r="D32" s="210"/>
      <c r="E32" s="210"/>
      <c r="F32" s="211"/>
      <c r="G32" s="85" t="s">
        <v>212</v>
      </c>
      <c r="H32" s="85"/>
      <c r="I32" s="232">
        <f>+I25+I31</f>
        <v>320000</v>
      </c>
      <c r="J32" s="232">
        <f>+J25+J31</f>
        <v>0</v>
      </c>
      <c r="K32" s="218"/>
    </row>
    <row r="33" spans="2:14" ht="14.4">
      <c r="B33" s="203" t="s">
        <v>175</v>
      </c>
      <c r="C33" s="81"/>
      <c r="D33" s="208">
        <v>0</v>
      </c>
      <c r="E33" s="208">
        <v>0</v>
      </c>
      <c r="F33" s="211"/>
      <c r="G33" s="330"/>
      <c r="H33" s="329"/>
      <c r="I33" s="210"/>
      <c r="J33" s="210"/>
      <c r="K33" s="218"/>
    </row>
    <row r="34" spans="2:14" ht="14.4">
      <c r="B34" s="218"/>
      <c r="C34" s="139"/>
      <c r="D34" s="208"/>
      <c r="E34" s="208"/>
      <c r="F34" s="209"/>
      <c r="G34" s="85" t="s">
        <v>15</v>
      </c>
      <c r="H34" s="85"/>
      <c r="I34" s="208">
        <f>+I35</f>
        <v>4999709090.909091</v>
      </c>
      <c r="J34" s="208">
        <f>++J35</f>
        <v>0</v>
      </c>
      <c r="K34" s="218"/>
    </row>
    <row r="35" spans="2:14" ht="28.8">
      <c r="B35" s="196" t="s">
        <v>268</v>
      </c>
      <c r="C35" s="139"/>
      <c r="D35" s="208">
        <f>+SUMIF('BG 062023'!E:E,BG!B32,'BG 062023'!D:D)</f>
        <v>0</v>
      </c>
      <c r="E35" s="208">
        <v>0</v>
      </c>
      <c r="F35" s="212"/>
      <c r="G35" s="327" t="s">
        <v>99</v>
      </c>
      <c r="H35" s="327"/>
      <c r="I35" s="232">
        <f>VPN!K23</f>
        <v>4999709090.909091</v>
      </c>
      <c r="J35" s="232">
        <f>+VPN!K17</f>
        <v>0</v>
      </c>
      <c r="K35" s="218"/>
      <c r="M35" s="82"/>
    </row>
    <row r="36" spans="2:14" ht="15" customHeight="1">
      <c r="B36" s="218"/>
      <c r="C36" s="75"/>
      <c r="D36" s="208"/>
      <c r="E36" s="208"/>
      <c r="F36" s="214"/>
      <c r="G36" s="331"/>
      <c r="H36" s="328"/>
      <c r="I36" s="210"/>
      <c r="J36" s="210"/>
      <c r="K36" s="218"/>
    </row>
    <row r="37" spans="2:14" ht="15" customHeight="1">
      <c r="B37" s="196" t="s">
        <v>16</v>
      </c>
      <c r="C37" s="75"/>
      <c r="D37" s="208">
        <f>+D36</f>
        <v>0</v>
      </c>
      <c r="E37" s="208">
        <f>+E36</f>
        <v>0</v>
      </c>
      <c r="F37" s="215"/>
      <c r="G37" s="331"/>
      <c r="H37" s="328"/>
      <c r="I37" s="210"/>
      <c r="J37" s="210"/>
      <c r="K37" s="220"/>
      <c r="L37" s="88"/>
      <c r="M37" s="89"/>
      <c r="N37" s="88"/>
    </row>
    <row r="38" spans="2:14" ht="15" customHeight="1">
      <c r="B38" s="196"/>
      <c r="C38" s="75"/>
      <c r="D38" s="208"/>
      <c r="E38" s="208"/>
      <c r="F38" s="215"/>
      <c r="G38" s="331"/>
      <c r="H38" s="328"/>
      <c r="I38" s="210"/>
      <c r="J38" s="210"/>
      <c r="K38" s="220"/>
      <c r="L38" s="88"/>
      <c r="M38" s="89"/>
      <c r="N38" s="88"/>
    </row>
    <row r="39" spans="2:14" ht="15" customHeight="1">
      <c r="B39" s="204" t="s">
        <v>17</v>
      </c>
      <c r="C39" s="205"/>
      <c r="D39" s="216">
        <f>+D25+D37</f>
        <v>5000029090.909091</v>
      </c>
      <c r="E39" s="216">
        <f>+E25+E37</f>
        <v>0</v>
      </c>
      <c r="F39" s="217"/>
      <c r="G39" s="363" t="s">
        <v>19</v>
      </c>
      <c r="H39" s="363"/>
      <c r="I39" s="216">
        <f>I35+I32</f>
        <v>5000029090.909091</v>
      </c>
      <c r="J39" s="216">
        <f>J35+J32</f>
        <v>0</v>
      </c>
      <c r="K39" s="220"/>
      <c r="L39" s="90">
        <f>+D39-I39</f>
        <v>0</v>
      </c>
      <c r="M39" s="90">
        <f>+E39-J39</f>
        <v>0</v>
      </c>
      <c r="N39" s="88"/>
    </row>
    <row r="40" spans="2:14" ht="15" customHeight="1">
      <c r="D40" s="91"/>
      <c r="I40" s="92"/>
      <c r="K40" s="87"/>
      <c r="L40" s="89"/>
      <c r="M40" s="89"/>
      <c r="N40" s="88"/>
    </row>
    <row r="41" spans="2:14" ht="15" customHeight="1">
      <c r="B41" s="364" t="s">
        <v>202</v>
      </c>
      <c r="C41" s="364"/>
      <c r="D41" s="364"/>
      <c r="E41" s="364"/>
      <c r="F41" s="364"/>
      <c r="G41" s="364"/>
      <c r="H41" s="364"/>
      <c r="I41" s="364"/>
      <c r="J41" s="364"/>
      <c r="K41" s="87"/>
      <c r="L41" s="88"/>
      <c r="M41" s="88"/>
      <c r="N41" s="88"/>
    </row>
    <row r="42" spans="2:14" ht="15" customHeight="1">
      <c r="K42" s="87"/>
      <c r="L42" s="88"/>
      <c r="M42" s="88"/>
      <c r="N42" s="88"/>
    </row>
    <row r="43" spans="2:14" ht="15" customHeight="1">
      <c r="K43" s="87"/>
      <c r="L43" s="88"/>
      <c r="M43" s="88"/>
      <c r="N43" s="88"/>
    </row>
    <row r="44" spans="2:14" ht="15" customHeight="1">
      <c r="K44" s="87"/>
      <c r="L44" s="88"/>
      <c r="M44" s="88"/>
      <c r="N44" s="88"/>
    </row>
    <row r="45" spans="2:14" ht="15" customHeight="1">
      <c r="D45" s="78"/>
      <c r="K45" s="87"/>
      <c r="L45" s="88"/>
      <c r="M45" s="88"/>
      <c r="N45" s="88"/>
    </row>
    <row r="46" spans="2:14" ht="15" customHeight="1">
      <c r="B46" s="94"/>
      <c r="C46" s="94"/>
      <c r="D46" s="94"/>
      <c r="E46" s="94"/>
      <c r="F46" s="94"/>
      <c r="G46" s="94"/>
      <c r="H46" s="94"/>
      <c r="I46" s="94"/>
      <c r="J46" s="94"/>
      <c r="L46" s="88"/>
      <c r="M46" s="88"/>
      <c r="N46" s="88"/>
    </row>
    <row r="47" spans="2:14" s="75" customFormat="1" ht="15" customHeight="1">
      <c r="B47" s="74"/>
      <c r="C47" s="74"/>
      <c r="D47" s="74"/>
      <c r="F47" s="94"/>
      <c r="G47" s="74"/>
      <c r="K47" s="71"/>
      <c r="L47" s="95"/>
      <c r="M47" s="95"/>
      <c r="N47" s="95"/>
    </row>
    <row r="48" spans="2:14" s="81" customFormat="1" ht="15" customHeight="1">
      <c r="B48" s="76" t="s">
        <v>272</v>
      </c>
      <c r="D48" s="76"/>
      <c r="F48" s="76" t="s">
        <v>273</v>
      </c>
      <c r="G48" s="76"/>
      <c r="I48" s="81" t="s">
        <v>275</v>
      </c>
      <c r="J48" s="76"/>
      <c r="K48" s="165"/>
      <c r="L48" s="96"/>
      <c r="M48" s="96"/>
      <c r="N48" s="96"/>
    </row>
    <row r="49" spans="2:14" s="75" customFormat="1" ht="15" customHeight="1">
      <c r="B49" s="166" t="s">
        <v>37</v>
      </c>
      <c r="F49" s="75" t="s">
        <v>274</v>
      </c>
      <c r="I49" s="75" t="s">
        <v>79</v>
      </c>
      <c r="L49" s="95"/>
      <c r="M49" s="95"/>
      <c r="N49" s="95"/>
    </row>
    <row r="50" spans="2:14" ht="15" customHeight="1">
      <c r="B50" s="97"/>
      <c r="C50" s="97"/>
    </row>
  </sheetData>
  <mergeCells count="6">
    <mergeCell ref="B8:J8"/>
    <mergeCell ref="B9:J9"/>
    <mergeCell ref="G39:H39"/>
    <mergeCell ref="B41:J41"/>
    <mergeCell ref="B10:J10"/>
    <mergeCell ref="B11:J11"/>
  </mergeCells>
  <pageMargins left="0.23622047244094491" right="0.23622047244094491" top="0.74803149606299213" bottom="0.74803149606299213" header="0.31496062992125984" footer="0.31496062992125984"/>
  <pageSetup paperSize="9" scale="55" orientation="portrait" r:id="rId1"/>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97656-223E-4655-836D-E1F67322B26B}">
  <sheetPr>
    <tabColor theme="0"/>
    <pageSetUpPr fitToPage="1"/>
  </sheetPr>
  <dimension ref="A1:I43"/>
  <sheetViews>
    <sheetView showGridLines="0" zoomScale="90" zoomScaleNormal="90" zoomScaleSheetLayoutView="90" workbookViewId="0">
      <pane ySplit="14" topLeftCell="A15" activePane="bottomLeft" state="frozen"/>
      <selection activeCell="M24" sqref="M24"/>
      <selection pane="bottomLeft" activeCell="B12" sqref="B12:F12"/>
    </sheetView>
  </sheetViews>
  <sheetFormatPr baseColWidth="10" defaultColWidth="11.44140625" defaultRowHeight="14.4"/>
  <cols>
    <col min="1" max="1" width="2.88671875" style="73" customWidth="1"/>
    <col min="2" max="2" width="53.88671875" style="73" customWidth="1"/>
    <col min="3" max="4" width="15.44140625" style="73" customWidth="1"/>
    <col min="5" max="6" width="19.77734375" style="73" customWidth="1"/>
    <col min="7" max="8" width="17.88671875" style="73" bestFit="1" customWidth="1"/>
    <col min="9" max="9" width="16.44140625" style="73" bestFit="1" customWidth="1"/>
    <col min="10" max="16384" width="11.44140625" style="73"/>
  </cols>
  <sheetData>
    <row r="1" spans="1:9" s="71" customFormat="1"/>
    <row r="2" spans="1:9" s="71" customFormat="1"/>
    <row r="3" spans="1:9" s="71" customFormat="1"/>
    <row r="4" spans="1:9" s="71" customFormat="1"/>
    <row r="5" spans="1:9" s="71" customFormat="1"/>
    <row r="6" spans="1:9" s="71" customFormat="1"/>
    <row r="7" spans="1:9" s="71" customFormat="1"/>
    <row r="8" spans="1:9">
      <c r="B8" s="167"/>
      <c r="C8" s="167"/>
      <c r="D8" s="167"/>
      <c r="E8" s="167"/>
      <c r="F8" s="72"/>
      <c r="G8" s="166"/>
      <c r="H8" s="166"/>
      <c r="I8" s="166"/>
    </row>
    <row r="9" spans="1:9">
      <c r="B9" s="365" t="str">
        <f>+BG!B8</f>
        <v>ATLAS ADMINISTRADORA DE FONDOS PATRIMONIALES DE INVERSIÓN S.A.</v>
      </c>
      <c r="C9" s="365"/>
      <c r="D9" s="365"/>
      <c r="E9" s="365"/>
      <c r="F9" s="365"/>
      <c r="G9" s="166"/>
      <c r="H9" s="166"/>
      <c r="I9" s="166"/>
    </row>
    <row r="10" spans="1:9">
      <c r="B10" s="362" t="s">
        <v>142</v>
      </c>
      <c r="C10" s="362"/>
      <c r="D10" s="362"/>
      <c r="E10" s="362"/>
      <c r="F10" s="362"/>
      <c r="G10" s="145"/>
      <c r="H10" s="145"/>
    </row>
    <row r="11" spans="1:9">
      <c r="B11" s="366" t="str">
        <f>+EFE!B12</f>
        <v>POR EL PERIODO DEL 01 DE ENERO DE 2023 AL 30 DE JUNIO DE 2023 PRESENTADO EN FORMA COMPARATIVA CON EL MISMO PERIODO DEL EJERCICIO ANTERIOR</v>
      </c>
      <c r="C11" s="366"/>
      <c r="D11" s="366"/>
      <c r="E11" s="366"/>
      <c r="F11" s="366"/>
      <c r="G11" s="366"/>
      <c r="H11" s="145"/>
    </row>
    <row r="12" spans="1:9">
      <c r="B12" s="356" t="str">
        <f>+BG!B11</f>
        <v>(*) En Guaraníes</v>
      </c>
      <c r="C12" s="356"/>
      <c r="D12" s="356"/>
      <c r="E12" s="356"/>
      <c r="F12" s="356"/>
      <c r="G12" s="145"/>
      <c r="H12" s="145"/>
    </row>
    <row r="13" spans="1:9">
      <c r="B13" s="362"/>
      <c r="C13" s="362"/>
      <c r="D13" s="362"/>
      <c r="E13" s="362"/>
      <c r="F13" s="362"/>
      <c r="G13" s="145"/>
      <c r="H13" s="145"/>
    </row>
    <row r="14" spans="1:9" ht="47.4" customHeight="1">
      <c r="B14" s="190"/>
      <c r="C14" s="190"/>
      <c r="D14" s="190"/>
      <c r="E14" s="142">
        <v>45107</v>
      </c>
      <c r="F14" s="142">
        <v>44742</v>
      </c>
      <c r="H14" s="75"/>
    </row>
    <row r="15" spans="1:9" ht="15" customHeight="1">
      <c r="A15" s="182"/>
      <c r="B15" s="235" t="s">
        <v>59</v>
      </c>
      <c r="C15" s="236"/>
      <c r="D15" s="236"/>
      <c r="E15" s="246">
        <f>SUM(E16:E19)</f>
        <v>0</v>
      </c>
      <c r="F15" s="246">
        <f>SUM(F16:F19)</f>
        <v>0</v>
      </c>
      <c r="G15" s="91"/>
      <c r="H15" s="91"/>
    </row>
    <row r="16" spans="1:9" ht="15" customHeight="1">
      <c r="A16" s="182"/>
      <c r="B16" s="218" t="s">
        <v>278</v>
      </c>
      <c r="C16" s="237"/>
      <c r="D16" s="75"/>
      <c r="E16" s="247">
        <f>+SUMIF('BG 062023'!E:E,EERR!B16,'BG 062023'!D:D)</f>
        <v>0</v>
      </c>
      <c r="F16" s="247">
        <v>0</v>
      </c>
      <c r="G16" s="91"/>
      <c r="H16" s="91"/>
      <c r="I16" s="183"/>
    </row>
    <row r="17" spans="1:9" ht="15" customHeight="1">
      <c r="A17" s="182"/>
      <c r="B17" s="238" t="s">
        <v>168</v>
      </c>
      <c r="C17" s="239"/>
      <c r="D17" s="240"/>
      <c r="E17" s="247">
        <f>+SUMIF('BG 062023'!E:E,EERR!B17,'BG 062023'!D:D)</f>
        <v>0</v>
      </c>
      <c r="F17" s="247">
        <v>0</v>
      </c>
      <c r="I17" s="183"/>
    </row>
    <row r="18" spans="1:9" ht="15" customHeight="1">
      <c r="A18" s="182"/>
      <c r="B18" s="238" t="s">
        <v>213</v>
      </c>
      <c r="C18" s="239"/>
      <c r="D18" s="240"/>
      <c r="E18" s="247">
        <f>+SUMIF('BG 062023'!E:E,EERR!B18,'BG 062023'!D:D)</f>
        <v>0</v>
      </c>
      <c r="F18" s="247">
        <v>0</v>
      </c>
      <c r="I18" s="183"/>
    </row>
    <row r="19" spans="1:9" ht="15" customHeight="1">
      <c r="A19" s="182"/>
      <c r="B19" s="218" t="s">
        <v>169</v>
      </c>
      <c r="C19" s="77"/>
      <c r="D19" s="75"/>
      <c r="E19" s="247">
        <f>+SUMIF('BG 062023'!E:E,EERR!B19,'BG 062023'!D:D)</f>
        <v>0</v>
      </c>
      <c r="F19" s="247">
        <v>0</v>
      </c>
      <c r="I19" s="183"/>
    </row>
    <row r="20" spans="1:9" ht="15" customHeight="1">
      <c r="A20" s="182"/>
      <c r="B20" s="218"/>
      <c r="C20" s="77"/>
      <c r="D20" s="75"/>
      <c r="E20" s="247"/>
      <c r="F20" s="247"/>
      <c r="I20" s="183"/>
    </row>
    <row r="21" spans="1:9" ht="15" customHeight="1">
      <c r="A21" s="182"/>
      <c r="B21" s="219" t="s">
        <v>61</v>
      </c>
      <c r="C21" s="237"/>
      <c r="D21" s="241"/>
      <c r="E21" s="248">
        <f>SUM(E22:E27)</f>
        <v>-290909.09090909088</v>
      </c>
      <c r="F21" s="248">
        <f>SUM(F22:F27)</f>
        <v>0</v>
      </c>
      <c r="I21" s="183"/>
    </row>
    <row r="22" spans="1:9" ht="15" customHeight="1">
      <c r="A22" s="182"/>
      <c r="B22" s="238" t="s">
        <v>163</v>
      </c>
      <c r="C22" s="239"/>
      <c r="D22" s="75"/>
      <c r="E22" s="247">
        <f>+SUMIF('BG 062023'!E:E,EERR!B22,'BG 062023'!D:D)</f>
        <v>0</v>
      </c>
      <c r="F22" s="247">
        <v>0</v>
      </c>
      <c r="I22" s="183"/>
    </row>
    <row r="23" spans="1:9" ht="15" customHeight="1">
      <c r="A23" s="182"/>
      <c r="B23" s="238" t="s">
        <v>164</v>
      </c>
      <c r="C23" s="239"/>
      <c r="D23" s="75" t="s">
        <v>170</v>
      </c>
      <c r="E23" s="248">
        <f>+SUMIF('BG 062023'!E:E,EERR!B23,'BG 062023'!D:D)</f>
        <v>-290909.09090909088</v>
      </c>
      <c r="F23" s="247">
        <v>0</v>
      </c>
      <c r="I23" s="183"/>
    </row>
    <row r="24" spans="1:9" ht="15" customHeight="1">
      <c r="A24" s="182"/>
      <c r="B24" s="238" t="s">
        <v>165</v>
      </c>
      <c r="C24" s="239"/>
      <c r="D24" s="75"/>
      <c r="E24" s="247">
        <f>+SUMIF('BG 062023'!E:E,EERR!B24,'BG 062023'!D:D)</f>
        <v>0</v>
      </c>
      <c r="F24" s="247">
        <v>0</v>
      </c>
      <c r="I24" s="183"/>
    </row>
    <row r="25" spans="1:9" ht="15" customHeight="1">
      <c r="A25" s="184"/>
      <c r="B25" s="218" t="s">
        <v>166</v>
      </c>
      <c r="C25" s="237"/>
      <c r="D25" s="75"/>
      <c r="E25" s="247">
        <f>+SUMIF('BG 062023'!E:E,EERR!B25,'BG 062023'!D:D)</f>
        <v>0</v>
      </c>
      <c r="F25" s="247">
        <v>0</v>
      </c>
      <c r="H25" s="183"/>
    </row>
    <row r="26" spans="1:9" ht="15" customHeight="1">
      <c r="A26" s="185"/>
      <c r="B26" s="242" t="s">
        <v>108</v>
      </c>
      <c r="C26" s="243"/>
      <c r="D26" s="75"/>
      <c r="E26" s="247">
        <f>+SUMIF('BG 062023'!E:E,EERR!B26,'BG 062023'!D:D)</f>
        <v>0</v>
      </c>
      <c r="F26" s="247">
        <v>0</v>
      </c>
      <c r="I26" s="183"/>
    </row>
    <row r="27" spans="1:9" ht="15" customHeight="1">
      <c r="A27" s="185"/>
      <c r="B27" s="242" t="s">
        <v>167</v>
      </c>
      <c r="C27" s="243"/>
      <c r="D27" s="75"/>
      <c r="E27" s="247">
        <f>+SUMIF('BG 062023'!E:E,EERR!B27,'BG 062023'!D:D)</f>
        <v>0</v>
      </c>
      <c r="F27" s="247">
        <v>0</v>
      </c>
      <c r="I27" s="183"/>
    </row>
    <row r="28" spans="1:9" ht="15" customHeight="1">
      <c r="A28" s="186"/>
      <c r="B28" s="218"/>
      <c r="D28" s="75"/>
      <c r="E28" s="247"/>
      <c r="F28" s="247"/>
    </row>
    <row r="29" spans="1:9" ht="15" customHeight="1">
      <c r="A29" s="182"/>
      <c r="B29" s="219" t="s">
        <v>159</v>
      </c>
      <c r="C29" s="77"/>
      <c r="D29" s="77"/>
      <c r="E29" s="248">
        <f>E15+E21</f>
        <v>-290909.09090909088</v>
      </c>
      <c r="F29" s="248">
        <f>F15+F21</f>
        <v>0</v>
      </c>
      <c r="H29" s="183"/>
    </row>
    <row r="30" spans="1:9" ht="15" customHeight="1">
      <c r="A30" s="182"/>
      <c r="B30" s="219"/>
      <c r="C30" s="77"/>
      <c r="D30" s="77"/>
      <c r="E30" s="247"/>
      <c r="F30" s="247"/>
      <c r="H30" s="183"/>
    </row>
    <row r="31" spans="1:9" ht="15" customHeight="1">
      <c r="A31" s="182"/>
      <c r="B31" s="219" t="s">
        <v>11</v>
      </c>
      <c r="C31" s="77"/>
      <c r="D31" s="77"/>
      <c r="E31" s="247">
        <f>+SUMIF('BG 062023'!E:E,EERR!B31,'BG 062023'!D:D)</f>
        <v>0</v>
      </c>
      <c r="F31" s="247">
        <v>0</v>
      </c>
      <c r="G31" s="88"/>
      <c r="H31" s="88"/>
      <c r="I31" s="88"/>
    </row>
    <row r="32" spans="1:9" ht="15" customHeight="1">
      <c r="A32" s="182"/>
      <c r="B32" s="219"/>
      <c r="C32" s="77"/>
      <c r="D32" s="77"/>
      <c r="E32" s="247"/>
      <c r="F32" s="247"/>
      <c r="G32" s="88"/>
      <c r="H32" s="88"/>
      <c r="I32" s="88"/>
    </row>
    <row r="33" spans="1:9" ht="15" customHeight="1">
      <c r="A33" s="187"/>
      <c r="B33" s="244" t="s">
        <v>9</v>
      </c>
      <c r="C33" s="245"/>
      <c r="D33" s="245"/>
      <c r="E33" s="249">
        <f>+E29+E31</f>
        <v>-290909.09090909088</v>
      </c>
      <c r="F33" s="249">
        <f>+F29+F31</f>
        <v>0</v>
      </c>
      <c r="G33" s="191">
        <f>+E33-'BG 062023'!D82</f>
        <v>0</v>
      </c>
      <c r="H33" s="192"/>
      <c r="I33" s="188"/>
    </row>
    <row r="34" spans="1:9" ht="15" customHeight="1">
      <c r="B34" s="189"/>
      <c r="E34" s="80"/>
      <c r="G34" s="88"/>
      <c r="H34" s="88"/>
      <c r="I34" s="88"/>
    </row>
    <row r="35" spans="1:9" ht="15" customHeight="1">
      <c r="B35" s="189"/>
      <c r="E35" s="80"/>
      <c r="G35" s="88"/>
      <c r="H35" s="88"/>
      <c r="I35" s="88"/>
    </row>
    <row r="36" spans="1:9" ht="15" customHeight="1">
      <c r="B36" s="364" t="s">
        <v>202</v>
      </c>
      <c r="C36" s="364"/>
      <c r="D36" s="364"/>
      <c r="E36" s="364"/>
      <c r="F36" s="364"/>
      <c r="G36" s="88"/>
      <c r="H36" s="88"/>
      <c r="I36" s="188"/>
    </row>
    <row r="37" spans="1:9" ht="15" customHeight="1">
      <c r="E37" s="183"/>
      <c r="G37" s="97"/>
      <c r="I37" s="144"/>
    </row>
    <row r="38" spans="1:9" ht="15" customHeight="1">
      <c r="E38" s="183"/>
      <c r="F38" s="78"/>
      <c r="G38" s="97"/>
      <c r="I38" s="144"/>
    </row>
    <row r="39" spans="1:9" ht="15" customHeight="1">
      <c r="E39" s="183"/>
      <c r="F39" s="78"/>
      <c r="G39" s="97"/>
      <c r="I39" s="144"/>
    </row>
    <row r="40" spans="1:9" ht="15" customHeight="1">
      <c r="E40" s="183"/>
      <c r="F40" s="78"/>
      <c r="G40" s="97"/>
      <c r="I40" s="144"/>
    </row>
    <row r="41" spans="1:9">
      <c r="B41" s="76" t="s">
        <v>272</v>
      </c>
      <c r="D41" s="76" t="s">
        <v>273</v>
      </c>
      <c r="E41" s="76"/>
      <c r="F41" s="81" t="s">
        <v>275</v>
      </c>
      <c r="G41" s="81"/>
      <c r="I41" s="144"/>
    </row>
    <row r="42" spans="1:9">
      <c r="B42" s="166" t="s">
        <v>37</v>
      </c>
      <c r="D42" s="75" t="s">
        <v>274</v>
      </c>
      <c r="E42" s="75"/>
      <c r="F42" s="75" t="s">
        <v>79</v>
      </c>
      <c r="G42" s="75"/>
      <c r="I42" s="144"/>
    </row>
    <row r="43" spans="1:9">
      <c r="B43" s="76"/>
      <c r="C43" s="76"/>
      <c r="E43" s="76"/>
      <c r="G43" s="76"/>
      <c r="I43" s="144"/>
    </row>
  </sheetData>
  <mergeCells count="6">
    <mergeCell ref="B9:F9"/>
    <mergeCell ref="B12:F12"/>
    <mergeCell ref="B13:F13"/>
    <mergeCell ref="B36:F36"/>
    <mergeCell ref="B10:F10"/>
    <mergeCell ref="B11:G11"/>
  </mergeCells>
  <printOptions horizontalCentered="1"/>
  <pageMargins left="0.48" right="0.39" top="0.74803149606299213" bottom="0.74803149606299213"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A6ECA-6AA7-4151-82E7-78161449B9DA}">
  <sheetPr>
    <tabColor rgb="FFC00000"/>
    <pageSetUpPr fitToPage="1"/>
  </sheetPr>
  <dimension ref="B1:L61"/>
  <sheetViews>
    <sheetView showGridLines="0" zoomScale="90" zoomScaleNormal="90" zoomScaleSheetLayoutView="90" workbookViewId="0">
      <pane ySplit="15" topLeftCell="A40" activePane="bottomLeft" state="frozen"/>
      <selection sqref="A1:XFD1048576"/>
      <selection pane="bottomLeft" activeCell="I18" sqref="I18"/>
    </sheetView>
  </sheetViews>
  <sheetFormatPr baseColWidth="10" defaultColWidth="11.44140625" defaultRowHeight="14.4"/>
  <cols>
    <col min="1" max="1" width="3.33203125" style="73" customWidth="1"/>
    <col min="2" max="2" width="52.5546875" style="97" customWidth="1"/>
    <col min="3" max="3" width="17" style="97" bestFit="1" customWidth="1"/>
    <col min="4" max="4" width="10.44140625" style="97" customWidth="1"/>
    <col min="5" max="5" width="24.5546875" style="97" customWidth="1"/>
    <col min="6" max="6" width="21.6640625" style="83" customWidth="1"/>
    <col min="7" max="8" width="3" style="73" customWidth="1"/>
    <col min="9" max="9" width="17.44140625" style="73" customWidth="1"/>
    <col min="10" max="10" width="19" style="73" bestFit="1" customWidth="1"/>
    <col min="11" max="16384" width="11.44140625" style="73"/>
  </cols>
  <sheetData>
    <row r="1" spans="2:12" s="71" customFormat="1"/>
    <row r="2" spans="2:12" s="71" customFormat="1"/>
    <row r="3" spans="2:12" s="71" customFormat="1"/>
    <row r="4" spans="2:12" s="71" customFormat="1"/>
    <row r="5" spans="2:12" s="71" customFormat="1"/>
    <row r="6" spans="2:12" s="71" customFormat="1"/>
    <row r="7" spans="2:12" s="71" customFormat="1"/>
    <row r="8" spans="2:12">
      <c r="L8" s="72"/>
    </row>
    <row r="10" spans="2:12">
      <c r="B10" s="365" t="str">
        <f>+BG!B8</f>
        <v>ATLAS ADMINISTRADORA DE FONDOS PATRIMONIALES DE INVERSIÓN S.A.</v>
      </c>
      <c r="C10" s="365"/>
      <c r="D10" s="365"/>
      <c r="E10" s="365"/>
      <c r="F10" s="365"/>
      <c r="G10" s="365"/>
      <c r="H10" s="166"/>
      <c r="I10" s="166"/>
    </row>
    <row r="11" spans="2:12">
      <c r="B11" s="375" t="s">
        <v>141</v>
      </c>
      <c r="C11" s="375"/>
      <c r="D11" s="375"/>
      <c r="E11" s="375"/>
      <c r="F11" s="375"/>
      <c r="G11" s="168"/>
      <c r="H11" s="169"/>
      <c r="I11" s="169"/>
    </row>
    <row r="12" spans="2:12">
      <c r="B12" s="143" t="s">
        <v>277</v>
      </c>
      <c r="C12" s="143"/>
      <c r="D12" s="143"/>
      <c r="E12" s="143"/>
      <c r="F12" s="143"/>
      <c r="G12" s="168"/>
      <c r="H12" s="168"/>
      <c r="I12" s="168"/>
    </row>
    <row r="13" spans="2:12">
      <c r="B13" s="356" t="str">
        <f>+BG!B11</f>
        <v>(*) En Guaraníes</v>
      </c>
      <c r="C13" s="356"/>
      <c r="D13" s="356"/>
      <c r="E13" s="356"/>
      <c r="F13" s="356"/>
      <c r="G13" s="356"/>
      <c r="H13" s="169"/>
      <c r="I13" s="169"/>
    </row>
    <row r="14" spans="2:12">
      <c r="B14" s="170"/>
      <c r="C14" s="170"/>
      <c r="D14" s="170"/>
      <c r="E14" s="170"/>
      <c r="F14" s="144"/>
      <c r="G14" s="97"/>
    </row>
    <row r="15" spans="2:12" ht="36.6" customHeight="1">
      <c r="B15" s="171"/>
      <c r="C15" s="171"/>
      <c r="D15" s="171"/>
      <c r="E15" s="142">
        <v>45107</v>
      </c>
      <c r="F15" s="142">
        <v>44742</v>
      </c>
    </row>
    <row r="16" spans="2:12" ht="7.2" customHeight="1">
      <c r="B16" s="221"/>
      <c r="C16" s="222"/>
      <c r="D16" s="222"/>
      <c r="E16" s="229"/>
      <c r="F16" s="230"/>
    </row>
    <row r="17" spans="2:9">
      <c r="B17" s="368" t="s">
        <v>129</v>
      </c>
      <c r="C17" s="369"/>
      <c r="D17" s="369"/>
      <c r="E17" s="231"/>
      <c r="F17" s="210"/>
    </row>
    <row r="18" spans="2:9" ht="7.2" customHeight="1">
      <c r="B18" s="223"/>
      <c r="C18" s="172"/>
      <c r="D18" s="172"/>
      <c r="E18" s="231"/>
      <c r="F18" s="210"/>
    </row>
    <row r="19" spans="2:9" s="144" customFormat="1">
      <c r="B19" s="224" t="s">
        <v>100</v>
      </c>
      <c r="C19" s="225"/>
      <c r="D19" s="225"/>
      <c r="E19" s="213">
        <v>0</v>
      </c>
      <c r="F19" s="213">
        <v>0</v>
      </c>
    </row>
    <row r="20" spans="2:9" s="144" customFormat="1">
      <c r="B20" s="224" t="s">
        <v>196</v>
      </c>
      <c r="C20" s="225"/>
      <c r="D20" s="225"/>
      <c r="E20" s="213">
        <v>0</v>
      </c>
      <c r="F20" s="213">
        <v>0</v>
      </c>
    </row>
    <row r="21" spans="2:9" s="144" customFormat="1">
      <c r="B21" s="224" t="s">
        <v>23</v>
      </c>
      <c r="C21" s="225"/>
      <c r="D21" s="225"/>
      <c r="E21" s="213">
        <v>0</v>
      </c>
      <c r="F21" s="213">
        <v>0</v>
      </c>
    </row>
    <row r="22" spans="2:9" s="144" customFormat="1">
      <c r="B22" s="224" t="s">
        <v>199</v>
      </c>
      <c r="C22" s="225"/>
      <c r="D22" s="225"/>
      <c r="E22" s="213">
        <v>0</v>
      </c>
      <c r="F22" s="213">
        <v>0</v>
      </c>
    </row>
    <row r="23" spans="2:9" s="144" customFormat="1" ht="31.5" customHeight="1">
      <c r="B23" s="370" t="s">
        <v>24</v>
      </c>
      <c r="C23" s="371"/>
      <c r="D23" s="371"/>
      <c r="E23" s="232">
        <f>SUM(E19:E22)</f>
        <v>0</v>
      </c>
      <c r="F23" s="232">
        <f>SUM(F19:F22)</f>
        <v>0</v>
      </c>
    </row>
    <row r="24" spans="2:9" s="144" customFormat="1">
      <c r="B24" s="223" t="s">
        <v>48</v>
      </c>
      <c r="C24" s="172"/>
      <c r="D24" s="172"/>
      <c r="E24" s="213">
        <v>0</v>
      </c>
      <c r="F24" s="213">
        <v>0</v>
      </c>
    </row>
    <row r="25" spans="2:9" s="144" customFormat="1">
      <c r="B25" s="224" t="s">
        <v>49</v>
      </c>
      <c r="C25" s="225"/>
      <c r="D25" s="172"/>
      <c r="E25" s="213">
        <f>+'CA EF'!L12</f>
        <v>0</v>
      </c>
      <c r="F25" s="213">
        <v>0</v>
      </c>
    </row>
    <row r="26" spans="2:9" s="144" customFormat="1">
      <c r="B26" s="223" t="s">
        <v>50</v>
      </c>
      <c r="C26" s="172"/>
      <c r="D26" s="172"/>
      <c r="E26" s="213">
        <v>0</v>
      </c>
      <c r="F26" s="213">
        <v>0</v>
      </c>
    </row>
    <row r="27" spans="2:9" s="144" customFormat="1">
      <c r="B27" s="224" t="s">
        <v>160</v>
      </c>
      <c r="C27" s="225"/>
      <c r="D27" s="172"/>
      <c r="E27" s="213">
        <f>+'CA EF'!M12</f>
        <v>0</v>
      </c>
      <c r="F27" s="213">
        <v>0</v>
      </c>
      <c r="H27" s="173"/>
    </row>
    <row r="28" spans="2:9" s="144" customFormat="1">
      <c r="B28" s="370" t="s">
        <v>51</v>
      </c>
      <c r="C28" s="371"/>
      <c r="D28" s="371"/>
      <c r="E28" s="232">
        <f>+E23+E25+E27</f>
        <v>0</v>
      </c>
      <c r="F28" s="232">
        <f>SUM(F23:F27)</f>
        <v>0</v>
      </c>
      <c r="H28" s="173"/>
    </row>
    <row r="29" spans="2:9" s="144" customFormat="1">
      <c r="B29" s="224" t="s">
        <v>177</v>
      </c>
      <c r="C29" s="225"/>
      <c r="D29" s="172"/>
      <c r="E29" s="213">
        <f>+'CA EF'!N12</f>
        <v>0</v>
      </c>
      <c r="F29" s="213">
        <v>0</v>
      </c>
      <c r="H29" s="173"/>
    </row>
    <row r="30" spans="2:9" s="144" customFormat="1">
      <c r="B30" s="223" t="s">
        <v>25</v>
      </c>
      <c r="C30" s="172"/>
      <c r="D30" s="172"/>
      <c r="E30" s="232">
        <f>+E28+E29</f>
        <v>0</v>
      </c>
      <c r="F30" s="232">
        <f>+F28+F29</f>
        <v>0</v>
      </c>
      <c r="H30" s="173"/>
    </row>
    <row r="31" spans="2:9" s="144" customFormat="1">
      <c r="B31" s="223"/>
      <c r="C31" s="172"/>
      <c r="D31" s="172"/>
      <c r="E31" s="232"/>
      <c r="F31" s="232"/>
      <c r="H31" s="173"/>
    </row>
    <row r="32" spans="2:9" s="144" customFormat="1">
      <c r="B32" s="368" t="s">
        <v>214</v>
      </c>
      <c r="C32" s="369"/>
      <c r="D32" s="369"/>
      <c r="E32" s="233"/>
      <c r="F32" s="233"/>
      <c r="H32" s="173"/>
      <c r="I32" s="73"/>
    </row>
    <row r="33" spans="2:11" ht="7.2" customHeight="1">
      <c r="B33" s="223"/>
      <c r="C33" s="172"/>
      <c r="D33" s="172"/>
      <c r="E33" s="231"/>
      <c r="F33" s="210"/>
    </row>
    <row r="34" spans="2:11" s="144" customFormat="1">
      <c r="B34" s="226" t="s">
        <v>52</v>
      </c>
      <c r="C34" s="174"/>
      <c r="D34" s="172"/>
      <c r="E34" s="213">
        <v>0</v>
      </c>
      <c r="F34" s="213">
        <v>0</v>
      </c>
      <c r="G34" s="73"/>
      <c r="H34" s="173"/>
    </row>
    <row r="35" spans="2:11" s="144" customFormat="1">
      <c r="B35" s="226" t="s">
        <v>53</v>
      </c>
      <c r="C35" s="174"/>
      <c r="D35" s="172"/>
      <c r="E35" s="213">
        <v>0</v>
      </c>
      <c r="F35" s="213">
        <v>0</v>
      </c>
      <c r="G35" s="73"/>
      <c r="H35" s="173"/>
    </row>
    <row r="36" spans="2:11" s="144" customFormat="1">
      <c r="B36" s="372" t="s">
        <v>161</v>
      </c>
      <c r="C36" s="373"/>
      <c r="D36" s="373"/>
      <c r="E36" s="213">
        <v>0</v>
      </c>
      <c r="F36" s="213">
        <v>0</v>
      </c>
      <c r="G36" s="73"/>
      <c r="H36" s="173"/>
    </row>
    <row r="37" spans="2:11" s="144" customFormat="1">
      <c r="B37" s="224" t="s">
        <v>54</v>
      </c>
      <c r="C37" s="225"/>
      <c r="D37" s="225"/>
      <c r="E37" s="213">
        <f>+'CA EF'!R12</f>
        <v>0</v>
      </c>
      <c r="F37" s="213">
        <v>0</v>
      </c>
      <c r="G37" s="73"/>
      <c r="H37" s="173"/>
    </row>
    <row r="38" spans="2:11" s="144" customFormat="1">
      <c r="B38" s="224" t="s">
        <v>55</v>
      </c>
      <c r="C38" s="225"/>
      <c r="D38" s="225"/>
      <c r="E38" s="213">
        <v>0</v>
      </c>
      <c r="F38" s="213">
        <v>0</v>
      </c>
      <c r="G38" s="73"/>
      <c r="H38" s="173"/>
    </row>
    <row r="39" spans="2:11" s="144" customFormat="1">
      <c r="B39" s="223" t="s">
        <v>56</v>
      </c>
      <c r="C39" s="172"/>
      <c r="D39" s="172"/>
      <c r="E39" s="232">
        <f>SUM(E34:E38)</f>
        <v>0</v>
      </c>
      <c r="F39" s="232">
        <f>SUM(F34:F38)</f>
        <v>0</v>
      </c>
      <c r="G39" s="73"/>
    </row>
    <row r="40" spans="2:11" s="144" customFormat="1">
      <c r="B40" s="223"/>
      <c r="C40" s="172"/>
      <c r="D40" s="172"/>
      <c r="E40" s="213"/>
      <c r="F40" s="213"/>
    </row>
    <row r="41" spans="2:11" s="144" customFormat="1" ht="31.5" customHeight="1">
      <c r="B41" s="368" t="s">
        <v>130</v>
      </c>
      <c r="C41" s="369"/>
      <c r="D41" s="369"/>
      <c r="E41" s="213"/>
      <c r="F41" s="213"/>
      <c r="I41" s="73"/>
    </row>
    <row r="42" spans="2:11" s="144" customFormat="1">
      <c r="B42" s="224" t="s">
        <v>57</v>
      </c>
      <c r="C42" s="225"/>
      <c r="D42" s="225"/>
      <c r="E42" s="213">
        <f>+'CA EF'!T12</f>
        <v>5000000000</v>
      </c>
      <c r="F42" s="213">
        <v>0</v>
      </c>
    </row>
    <row r="43" spans="2:11" s="144" customFormat="1">
      <c r="B43" s="224" t="s">
        <v>26</v>
      </c>
      <c r="C43" s="225"/>
      <c r="D43" s="225"/>
      <c r="E43" s="213">
        <v>0</v>
      </c>
      <c r="F43" s="213">
        <v>0</v>
      </c>
    </row>
    <row r="44" spans="2:11" s="144" customFormat="1">
      <c r="B44" s="224" t="s">
        <v>162</v>
      </c>
      <c r="C44" s="225"/>
      <c r="D44" s="225"/>
      <c r="E44" s="213">
        <v>0</v>
      </c>
      <c r="F44" s="213">
        <v>0</v>
      </c>
      <c r="H44" s="175"/>
    </row>
    <row r="45" spans="2:11" s="144" customFormat="1">
      <c r="B45" s="224" t="s">
        <v>34</v>
      </c>
      <c r="C45" s="225"/>
      <c r="D45" s="225"/>
      <c r="E45" s="213">
        <v>0</v>
      </c>
      <c r="F45" s="213">
        <v>0</v>
      </c>
      <c r="H45" s="176"/>
    </row>
    <row r="46" spans="2:11" s="144" customFormat="1">
      <c r="B46" s="223" t="s">
        <v>27</v>
      </c>
      <c r="C46" s="172"/>
      <c r="D46" s="172"/>
      <c r="E46" s="233">
        <f>SUM(E42:E45)</f>
        <v>5000000000</v>
      </c>
      <c r="F46" s="233">
        <f>SUM(F42:F45)</f>
        <v>0</v>
      </c>
      <c r="H46" s="176"/>
      <c r="I46" s="177"/>
      <c r="J46" s="177"/>
      <c r="K46" s="177"/>
    </row>
    <row r="47" spans="2:11" s="144" customFormat="1">
      <c r="B47" s="223"/>
      <c r="C47" s="172"/>
      <c r="D47" s="172"/>
      <c r="E47" s="232"/>
      <c r="F47" s="233"/>
      <c r="H47" s="176"/>
      <c r="I47" s="177"/>
      <c r="J47" s="177"/>
      <c r="K47" s="177"/>
    </row>
    <row r="48" spans="2:11" s="144" customFormat="1">
      <c r="B48" s="370" t="s">
        <v>28</v>
      </c>
      <c r="C48" s="371"/>
      <c r="D48" s="371"/>
      <c r="E48" s="232">
        <f>+E30+E39+E46</f>
        <v>5000000000</v>
      </c>
      <c r="F48" s="232">
        <f>+F30+F39+F46</f>
        <v>0</v>
      </c>
      <c r="I48" s="177"/>
      <c r="J48" s="177"/>
      <c r="K48" s="177"/>
    </row>
    <row r="49" spans="2:12" s="144" customFormat="1">
      <c r="B49" s="223" t="s">
        <v>29</v>
      </c>
      <c r="C49" s="172"/>
      <c r="D49" s="172"/>
      <c r="E49" s="213">
        <f>+BG!E17</f>
        <v>0</v>
      </c>
      <c r="F49" s="213">
        <v>0</v>
      </c>
      <c r="I49" s="177"/>
      <c r="J49" s="177"/>
      <c r="K49" s="177"/>
    </row>
    <row r="50" spans="2:12" s="144" customFormat="1">
      <c r="B50" s="227" t="s">
        <v>30</v>
      </c>
      <c r="C50" s="228"/>
      <c r="D50" s="228"/>
      <c r="E50" s="234">
        <f>+E48+E49</f>
        <v>5000000000</v>
      </c>
      <c r="F50" s="234">
        <f>+F48+F49</f>
        <v>0</v>
      </c>
      <c r="I50" s="178">
        <f>+E50-BG!D17</f>
        <v>0</v>
      </c>
      <c r="J50" s="178">
        <f>+F50-BG!E17</f>
        <v>0</v>
      </c>
      <c r="K50" s="177"/>
      <c r="L50" s="177"/>
    </row>
    <row r="51" spans="2:12" s="144" customFormat="1">
      <c r="B51" s="172"/>
      <c r="C51" s="172"/>
      <c r="D51" s="172"/>
      <c r="E51" s="179"/>
      <c r="F51" s="179"/>
      <c r="I51" s="180"/>
      <c r="J51" s="180"/>
      <c r="K51" s="180"/>
      <c r="L51" s="177"/>
    </row>
    <row r="52" spans="2:12" s="144" customFormat="1">
      <c r="B52" s="364" t="s">
        <v>202</v>
      </c>
      <c r="C52" s="364"/>
      <c r="D52" s="364"/>
      <c r="E52" s="364"/>
      <c r="F52" s="364"/>
      <c r="I52" s="181"/>
      <c r="J52" s="181"/>
      <c r="K52" s="177"/>
      <c r="L52" s="177"/>
    </row>
    <row r="53" spans="2:12">
      <c r="E53" s="73"/>
      <c r="F53" s="73"/>
      <c r="I53" s="88"/>
      <c r="J53" s="88"/>
      <c r="K53" s="88"/>
    </row>
    <row r="54" spans="2:12">
      <c r="B54" s="73"/>
      <c r="C54" s="73"/>
      <c r="D54" s="73"/>
      <c r="E54" s="82"/>
      <c r="F54" s="73"/>
      <c r="G54" s="97"/>
      <c r="I54" s="177"/>
      <c r="J54" s="88"/>
      <c r="K54" s="88"/>
    </row>
    <row r="55" spans="2:12">
      <c r="E55" s="73"/>
      <c r="F55" s="73"/>
      <c r="G55" s="97"/>
      <c r="I55" s="144"/>
    </row>
    <row r="56" spans="2:12">
      <c r="E56" s="73"/>
      <c r="F56" s="73"/>
      <c r="G56" s="97"/>
      <c r="I56" s="144"/>
    </row>
    <row r="57" spans="2:12">
      <c r="B57" s="74"/>
      <c r="C57" s="374"/>
      <c r="D57" s="374"/>
      <c r="E57" s="74"/>
      <c r="F57" s="75"/>
      <c r="K57" s="144"/>
    </row>
    <row r="58" spans="2:12">
      <c r="B58" s="76"/>
      <c r="C58" s="367"/>
      <c r="D58" s="367"/>
      <c r="E58" s="76"/>
      <c r="F58" s="76"/>
      <c r="K58" s="144"/>
    </row>
    <row r="60" spans="2:12">
      <c r="B60" s="76" t="s">
        <v>272</v>
      </c>
      <c r="C60" s="76"/>
      <c r="D60" s="76" t="s">
        <v>273</v>
      </c>
      <c r="E60" s="76"/>
      <c r="F60" s="81" t="s">
        <v>275</v>
      </c>
      <c r="H60" s="81"/>
    </row>
    <row r="61" spans="2:12">
      <c r="B61" s="166" t="s">
        <v>37</v>
      </c>
      <c r="C61" s="75"/>
      <c r="D61" s="75" t="s">
        <v>274</v>
      </c>
      <c r="E61" s="75"/>
      <c r="F61" s="75" t="s">
        <v>79</v>
      </c>
      <c r="H61" s="75"/>
    </row>
  </sheetData>
  <mergeCells count="13">
    <mergeCell ref="C58:D58"/>
    <mergeCell ref="B10:G10"/>
    <mergeCell ref="B13:G13"/>
    <mergeCell ref="B17:D17"/>
    <mergeCell ref="B23:D23"/>
    <mergeCell ref="B28:D28"/>
    <mergeCell ref="B32:D32"/>
    <mergeCell ref="B36:D36"/>
    <mergeCell ref="B41:D41"/>
    <mergeCell ref="B48:D48"/>
    <mergeCell ref="B52:F52"/>
    <mergeCell ref="C57:D57"/>
    <mergeCell ref="B11:F11"/>
  </mergeCells>
  <pageMargins left="0.7" right="0.7" top="0.75" bottom="0.75" header="0.3" footer="0.3"/>
  <pageSetup paperSize="9" scale="7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60FBF-96B0-4661-A816-680219E93B65}">
  <sheetPr>
    <tabColor theme="0"/>
    <pageSetUpPr fitToPage="1"/>
  </sheetPr>
  <dimension ref="B1:P58"/>
  <sheetViews>
    <sheetView showGridLines="0" topLeftCell="B1" zoomScale="90" zoomScaleNormal="90" zoomScaleSheetLayoutView="80" workbookViewId="0">
      <pane ySplit="16" topLeftCell="A17" activePane="bottomLeft" state="frozen"/>
      <selection activeCell="M24" sqref="M24"/>
      <selection pane="bottomLeft" activeCell="B24" sqref="B24"/>
    </sheetView>
  </sheetViews>
  <sheetFormatPr baseColWidth="10" defaultColWidth="11.44140625" defaultRowHeight="14.4"/>
  <cols>
    <col min="1" max="1" width="3.5546875" style="73" customWidth="1"/>
    <col min="2" max="2" width="29.6640625" style="97" customWidth="1"/>
    <col min="3" max="12" width="17.77734375" style="73" customWidth="1"/>
    <col min="13" max="13" width="19.44140625" style="73" bestFit="1" customWidth="1"/>
    <col min="14" max="14" width="15.109375" style="73" bestFit="1" customWidth="1"/>
    <col min="15" max="15" width="15.44140625" style="73" bestFit="1" customWidth="1"/>
    <col min="16" max="16" width="21.88671875" style="73" bestFit="1" customWidth="1"/>
    <col min="17" max="16384" width="11.44140625" style="73"/>
  </cols>
  <sheetData>
    <row r="1" spans="2:12" s="71" customFormat="1"/>
    <row r="2" spans="2:12" s="71" customFormat="1"/>
    <row r="3" spans="2:12" s="71" customFormat="1"/>
    <row r="4" spans="2:12" s="71" customFormat="1"/>
    <row r="5" spans="2:12" s="71" customFormat="1"/>
    <row r="6" spans="2:12" s="71" customFormat="1"/>
    <row r="7" spans="2:12" s="71" customFormat="1"/>
    <row r="8" spans="2:12" s="71" customFormat="1"/>
    <row r="9" spans="2:12">
      <c r="L9" s="72"/>
    </row>
    <row r="10" spans="2:12">
      <c r="B10" s="375" t="str">
        <f>+BG!B8</f>
        <v>ATLAS ADMINISTRADORA DE FONDOS PATRIMONIALES DE INVERSIÓN S.A.</v>
      </c>
      <c r="C10" s="375"/>
      <c r="D10" s="375"/>
      <c r="E10" s="375"/>
      <c r="F10" s="375"/>
      <c r="G10" s="375"/>
      <c r="H10" s="375"/>
      <c r="I10" s="375"/>
      <c r="J10" s="375"/>
      <c r="K10" s="375"/>
      <c r="L10" s="375"/>
    </row>
    <row r="11" spans="2:12">
      <c r="B11" s="376" t="s">
        <v>176</v>
      </c>
      <c r="C11" s="376"/>
      <c r="D11" s="376"/>
      <c r="E11" s="376"/>
      <c r="F11" s="376"/>
      <c r="G11" s="376"/>
      <c r="H11" s="376"/>
      <c r="I11" s="376"/>
      <c r="J11" s="376"/>
      <c r="K11" s="376"/>
      <c r="L11" s="376"/>
    </row>
    <row r="12" spans="2:12">
      <c r="B12" s="362" t="str">
        <f>+BG!B10</f>
        <v>POR EL EJERCICIO DEL 01 DE ENERO DE 2023 AL 30 DE JUNIO DE 2023 PRESENTADO EN FORMA COMPARATIVA CON EL EJERCICIO ANTERIOR FINALIZADO EL 31 DE DICIEMBRE DE 2022</v>
      </c>
      <c r="C12" s="362"/>
      <c r="D12" s="362"/>
      <c r="E12" s="362"/>
      <c r="F12" s="362"/>
      <c r="G12" s="362"/>
      <c r="H12" s="362"/>
      <c r="I12" s="362"/>
      <c r="J12" s="362"/>
      <c r="K12" s="362"/>
      <c r="L12" s="362"/>
    </row>
    <row r="13" spans="2:12">
      <c r="B13" s="356" t="str">
        <f>+BG!B11</f>
        <v>(*) En Guaraníes</v>
      </c>
      <c r="C13" s="356"/>
      <c r="D13" s="356"/>
      <c r="E13" s="356"/>
      <c r="F13" s="356"/>
      <c r="G13" s="356"/>
      <c r="H13" s="356"/>
      <c r="I13" s="356"/>
      <c r="J13" s="356"/>
      <c r="K13" s="356"/>
      <c r="L13" s="356"/>
    </row>
    <row r="14" spans="2:12">
      <c r="B14" s="144"/>
      <c r="C14" s="145"/>
      <c r="D14" s="145"/>
      <c r="E14" s="145"/>
      <c r="F14" s="145"/>
      <c r="G14" s="145"/>
      <c r="H14" s="145"/>
      <c r="I14" s="145"/>
      <c r="J14" s="145"/>
      <c r="K14" s="145"/>
      <c r="L14" s="145"/>
    </row>
    <row r="15" spans="2:12" s="144" customFormat="1" ht="31.5" customHeight="1">
      <c r="B15" s="377" t="s">
        <v>21</v>
      </c>
      <c r="C15" s="377" t="s">
        <v>7</v>
      </c>
      <c r="D15" s="377"/>
      <c r="E15" s="377"/>
      <c r="F15" s="377" t="s">
        <v>8</v>
      </c>
      <c r="G15" s="377"/>
      <c r="H15" s="377"/>
      <c r="I15" s="377" t="s">
        <v>43</v>
      </c>
      <c r="J15" s="377"/>
      <c r="K15" s="378" t="s">
        <v>15</v>
      </c>
      <c r="L15" s="378"/>
    </row>
    <row r="16" spans="2:12" s="144" customFormat="1" ht="30" customHeight="1">
      <c r="B16" s="377"/>
      <c r="C16" s="155" t="s">
        <v>38</v>
      </c>
      <c r="D16" s="155" t="s">
        <v>39</v>
      </c>
      <c r="E16" s="155" t="s">
        <v>210</v>
      </c>
      <c r="F16" s="155" t="s">
        <v>40</v>
      </c>
      <c r="G16" s="155" t="s">
        <v>41</v>
      </c>
      <c r="H16" s="155" t="s">
        <v>42</v>
      </c>
      <c r="I16" s="155" t="s">
        <v>44</v>
      </c>
      <c r="J16" s="155" t="s">
        <v>45</v>
      </c>
      <c r="K16" s="157">
        <v>45107</v>
      </c>
      <c r="L16" s="157">
        <v>44926</v>
      </c>
    </row>
    <row r="17" spans="2:16" s="144" customFormat="1" ht="35.1" customHeight="1">
      <c r="B17" s="158" t="s">
        <v>269</v>
      </c>
      <c r="C17" s="159">
        <v>0</v>
      </c>
      <c r="D17" s="160">
        <v>0</v>
      </c>
      <c r="E17" s="159">
        <v>0</v>
      </c>
      <c r="F17" s="159">
        <v>0</v>
      </c>
      <c r="G17" s="159">
        <v>0</v>
      </c>
      <c r="H17" s="159">
        <v>0</v>
      </c>
      <c r="I17" s="159">
        <v>0</v>
      </c>
      <c r="J17" s="159">
        <v>0</v>
      </c>
      <c r="K17" s="159">
        <v>0</v>
      </c>
      <c r="L17" s="159">
        <v>0</v>
      </c>
      <c r="M17" s="146"/>
    </row>
    <row r="18" spans="2:16" s="144" customFormat="1" ht="35.1" customHeight="1">
      <c r="B18" s="161" t="s">
        <v>46</v>
      </c>
      <c r="C18" s="163"/>
      <c r="D18" s="163"/>
      <c r="E18" s="163"/>
      <c r="F18" s="163"/>
      <c r="G18" s="163"/>
      <c r="H18" s="163"/>
      <c r="I18" s="163"/>
      <c r="J18" s="163"/>
      <c r="K18" s="163"/>
      <c r="L18" s="159"/>
      <c r="M18" s="147"/>
    </row>
    <row r="19" spans="2:16" s="144" customFormat="1" ht="35.1" customHeight="1">
      <c r="B19" s="162" t="s">
        <v>270</v>
      </c>
      <c r="C19" s="163">
        <v>50000000000</v>
      </c>
      <c r="D19" s="163">
        <v>-45000000000</v>
      </c>
      <c r="E19" s="163">
        <v>5000000000</v>
      </c>
      <c r="F19" s="163">
        <v>0</v>
      </c>
      <c r="G19" s="163">
        <v>0</v>
      </c>
      <c r="H19" s="163">
        <v>0</v>
      </c>
      <c r="I19" s="163">
        <v>0</v>
      </c>
      <c r="J19" s="163">
        <v>0</v>
      </c>
      <c r="K19" s="160">
        <f>SUM(E19:J19)</f>
        <v>5000000000</v>
      </c>
      <c r="L19" s="159">
        <v>0</v>
      </c>
      <c r="O19" s="148"/>
    </row>
    <row r="20" spans="2:16" s="144" customFormat="1" ht="35.1" customHeight="1">
      <c r="B20" s="162" t="s">
        <v>203</v>
      </c>
      <c r="C20" s="163">
        <v>0</v>
      </c>
      <c r="D20" s="163">
        <v>0</v>
      </c>
      <c r="E20" s="163">
        <v>0</v>
      </c>
      <c r="F20" s="163">
        <f>+'BG 062023'!C86-VPN!F17</f>
        <v>0</v>
      </c>
      <c r="G20" s="163">
        <f>+'BG 062023'!C88-VPN!G17</f>
        <v>0</v>
      </c>
      <c r="H20" s="163">
        <v>0</v>
      </c>
      <c r="I20" s="163">
        <v>0</v>
      </c>
      <c r="J20" s="163">
        <f>-J17</f>
        <v>0</v>
      </c>
      <c r="K20" s="160">
        <f t="shared" ref="K20:K22" si="0">SUM(E20:J20)</f>
        <v>0</v>
      </c>
      <c r="L20" s="159">
        <v>0</v>
      </c>
      <c r="O20" s="148"/>
    </row>
    <row r="21" spans="2:16" s="144" customFormat="1" ht="35.1" customHeight="1">
      <c r="B21" s="162" t="s">
        <v>47</v>
      </c>
      <c r="C21" s="163">
        <v>0</v>
      </c>
      <c r="D21" s="163">
        <v>0</v>
      </c>
      <c r="E21" s="163">
        <v>0</v>
      </c>
      <c r="F21" s="163">
        <v>0</v>
      </c>
      <c r="G21" s="163">
        <v>0</v>
      </c>
      <c r="H21" s="163">
        <v>0</v>
      </c>
      <c r="I21" s="163">
        <v>0</v>
      </c>
      <c r="J21" s="163">
        <v>0</v>
      </c>
      <c r="K21" s="160">
        <f t="shared" si="0"/>
        <v>0</v>
      </c>
      <c r="L21" s="159">
        <v>0</v>
      </c>
      <c r="O21" s="148"/>
    </row>
    <row r="22" spans="2:16" s="144" customFormat="1" ht="35.1" customHeight="1">
      <c r="B22" s="158" t="s">
        <v>22</v>
      </c>
      <c r="C22" s="163">
        <v>0</v>
      </c>
      <c r="D22" s="163">
        <v>0</v>
      </c>
      <c r="E22" s="163">
        <v>0</v>
      </c>
      <c r="F22" s="163">
        <v>0</v>
      </c>
      <c r="G22" s="163">
        <v>0</v>
      </c>
      <c r="H22" s="163">
        <v>0</v>
      </c>
      <c r="I22" s="163">
        <v>0</v>
      </c>
      <c r="J22" s="163">
        <f>+'BG 062023'!D82</f>
        <v>-290909.09090909088</v>
      </c>
      <c r="K22" s="160">
        <f t="shared" si="0"/>
        <v>-290909.09090909088</v>
      </c>
      <c r="L22" s="159">
        <v>0</v>
      </c>
      <c r="O22" s="148"/>
    </row>
    <row r="23" spans="2:16" s="144" customFormat="1" ht="35.1" customHeight="1">
      <c r="B23" s="161" t="s">
        <v>271</v>
      </c>
      <c r="C23" s="160">
        <f>SUM(C17:C22)</f>
        <v>50000000000</v>
      </c>
      <c r="D23" s="160">
        <f>SUM(D17:D22)</f>
        <v>-45000000000</v>
      </c>
      <c r="E23" s="160">
        <f>SUM(E17:E22)</f>
        <v>5000000000</v>
      </c>
      <c r="F23" s="160">
        <f>SUM(F17:F22)</f>
        <v>0</v>
      </c>
      <c r="G23" s="160">
        <f t="shared" ref="G23:I23" si="1">SUM(G17:G22)</f>
        <v>0</v>
      </c>
      <c r="H23" s="160">
        <f t="shared" si="1"/>
        <v>0</v>
      </c>
      <c r="I23" s="160">
        <f t="shared" si="1"/>
        <v>0</v>
      </c>
      <c r="J23" s="160">
        <f>SUM(J17:J22)</f>
        <v>-290909.09090909088</v>
      </c>
      <c r="K23" s="160">
        <f>+SUM(E23:J23)</f>
        <v>4999709090.909091</v>
      </c>
      <c r="L23" s="160">
        <v>0</v>
      </c>
      <c r="M23" s="164">
        <f>+K23+'BG 062023'!D42</f>
        <v>0</v>
      </c>
      <c r="N23" s="147"/>
    </row>
    <row r="24" spans="2:16" s="144" customFormat="1" ht="35.1" customHeight="1">
      <c r="B24" s="161" t="s">
        <v>208</v>
      </c>
      <c r="C24" s="160">
        <v>0</v>
      </c>
      <c r="D24" s="160">
        <v>0</v>
      </c>
      <c r="E24" s="160">
        <v>0</v>
      </c>
      <c r="F24" s="160">
        <v>0</v>
      </c>
      <c r="G24" s="160">
        <v>0</v>
      </c>
      <c r="H24" s="160">
        <v>0</v>
      </c>
      <c r="I24" s="160">
        <v>0</v>
      </c>
      <c r="J24" s="160">
        <v>0</v>
      </c>
      <c r="K24" s="160">
        <v>0</v>
      </c>
      <c r="L24" s="160">
        <v>0</v>
      </c>
      <c r="M24" s="149"/>
      <c r="N24" s="147"/>
    </row>
    <row r="25" spans="2:16" s="150" customFormat="1">
      <c r="B25" s="364" t="s">
        <v>202</v>
      </c>
      <c r="C25" s="364"/>
      <c r="D25" s="364"/>
      <c r="E25" s="364"/>
      <c r="F25" s="364"/>
      <c r="G25" s="364"/>
      <c r="H25" s="364"/>
      <c r="I25" s="364"/>
      <c r="J25" s="364"/>
      <c r="K25" s="364"/>
      <c r="L25" s="364"/>
    </row>
    <row r="26" spans="2:16">
      <c r="B26" s="73"/>
      <c r="M26" s="150"/>
      <c r="P26" s="151"/>
    </row>
    <row r="27" spans="2:16">
      <c r="M27" s="150"/>
      <c r="P27" s="151"/>
    </row>
    <row r="28" spans="2:16">
      <c r="M28" s="150"/>
      <c r="P28" s="151"/>
    </row>
    <row r="29" spans="2:16">
      <c r="M29" s="150"/>
      <c r="P29" s="151"/>
    </row>
    <row r="30" spans="2:16">
      <c r="M30" s="150"/>
      <c r="P30" s="151"/>
    </row>
    <row r="31" spans="2:16" s="81" customFormat="1" ht="15" customHeight="1">
      <c r="B31" s="76"/>
      <c r="C31" s="76" t="s">
        <v>272</v>
      </c>
      <c r="D31" s="76"/>
      <c r="G31" s="76" t="s">
        <v>273</v>
      </c>
      <c r="H31" s="76"/>
      <c r="J31" s="76"/>
      <c r="K31" s="81" t="s">
        <v>275</v>
      </c>
      <c r="L31" s="96"/>
      <c r="M31" s="96"/>
      <c r="N31" s="96"/>
    </row>
    <row r="32" spans="2:16" s="75" customFormat="1" ht="15" customHeight="1">
      <c r="B32" s="166"/>
      <c r="C32" s="166" t="s">
        <v>37</v>
      </c>
      <c r="G32" s="75" t="s">
        <v>274</v>
      </c>
      <c r="K32" s="75" t="s">
        <v>79</v>
      </c>
      <c r="L32" s="95"/>
      <c r="M32" s="95"/>
      <c r="N32" s="95"/>
    </row>
    <row r="33" spans="3:15">
      <c r="C33" s="74"/>
      <c r="E33" s="74"/>
      <c r="F33" s="94"/>
      <c r="H33" s="74"/>
      <c r="J33" s="152"/>
      <c r="K33" s="75"/>
      <c r="O33" s="151"/>
    </row>
    <row r="34" spans="3:15">
      <c r="C34" s="76"/>
      <c r="E34" s="76"/>
      <c r="F34" s="153"/>
      <c r="H34" s="76"/>
      <c r="J34" s="154"/>
      <c r="K34" s="76"/>
      <c r="O34" s="151"/>
    </row>
    <row r="58" spans="4:4">
      <c r="D58" s="73">
        <f>VPN!G10</f>
        <v>0</v>
      </c>
    </row>
  </sheetData>
  <mergeCells count="10">
    <mergeCell ref="B25:L25"/>
    <mergeCell ref="B10:L10"/>
    <mergeCell ref="B11:L11"/>
    <mergeCell ref="B12:L12"/>
    <mergeCell ref="B13:L13"/>
    <mergeCell ref="B15:B16"/>
    <mergeCell ref="C15:E15"/>
    <mergeCell ref="F15:H15"/>
    <mergeCell ref="I15:J15"/>
    <mergeCell ref="K15:L15"/>
  </mergeCells>
  <pageMargins left="0.23622047244094491" right="0.23622047244094491" top="0.74803149606299213" bottom="0.74803149606299213" header="0.31496062992125984" footer="0.31496062992125984"/>
  <pageSetup paperSize="9" scale="6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1377F-007F-46A6-BBC1-D2DDA7374371}">
  <sheetPr>
    <tabColor rgb="FFFFC000"/>
  </sheetPr>
  <dimension ref="A1:AL18"/>
  <sheetViews>
    <sheetView zoomScale="90" zoomScaleNormal="90" workbookViewId="0">
      <pane xSplit="3" ySplit="3" topLeftCell="L4" activePane="bottomRight" state="frozen"/>
      <selection activeCell="E82" sqref="E82"/>
      <selection pane="topRight" activeCell="E82" sqref="E82"/>
      <selection pane="bottomLeft" activeCell="E82" sqref="E82"/>
      <selection pane="bottomRight" activeCell="Y15" sqref="Y15"/>
    </sheetView>
  </sheetViews>
  <sheetFormatPr baseColWidth="10" defaultColWidth="9.109375" defaultRowHeight="15" customHeight="1" outlineLevelCol="1"/>
  <cols>
    <col min="1" max="1" width="10.33203125" bestFit="1" customWidth="1"/>
    <col min="2" max="2" width="40.44140625" bestFit="1" customWidth="1"/>
    <col min="3" max="3" width="17.5546875" bestFit="1" customWidth="1"/>
    <col min="4" max="5" width="16.88671875" bestFit="1" customWidth="1" outlineLevel="1"/>
    <col min="6" max="6" width="17.5546875" style="19" customWidth="1" outlineLevel="1"/>
    <col min="7" max="7" width="17.88671875" style="19" customWidth="1"/>
    <col min="8" max="8" width="19.6640625" customWidth="1"/>
    <col min="9" max="9" width="20.44140625" bestFit="1" customWidth="1"/>
    <col min="10" max="10" width="16" bestFit="1" customWidth="1"/>
    <col min="11" max="11" width="16.6640625" bestFit="1" customWidth="1"/>
    <col min="12" max="12" width="13.33203125" bestFit="1" customWidth="1"/>
    <col min="13" max="13" width="16.44140625" bestFit="1" customWidth="1"/>
    <col min="14" max="14" width="15.44140625" bestFit="1" customWidth="1"/>
    <col min="15" max="17" width="15.5546875" customWidth="1"/>
    <col min="18" max="18" width="15.44140625" bestFit="1" customWidth="1"/>
    <col min="19" max="19" width="15.5546875" customWidth="1"/>
    <col min="20" max="20" width="16.109375" bestFit="1" customWidth="1"/>
    <col min="21" max="22" width="12.44140625" bestFit="1" customWidth="1"/>
    <col min="23" max="23" width="14.88671875" bestFit="1" customWidth="1"/>
    <col min="24" max="24" width="17.6640625" bestFit="1" customWidth="1"/>
    <col min="25" max="25" width="17.5546875" bestFit="1" customWidth="1"/>
    <col min="26" max="26" width="15.88671875" bestFit="1" customWidth="1"/>
    <col min="261" max="261" width="33.6640625" customWidth="1"/>
    <col min="262" max="262" width="16" customWidth="1"/>
    <col min="263" max="264" width="15" bestFit="1" customWidth="1"/>
    <col min="265" max="265" width="16.5546875" bestFit="1" customWidth="1"/>
    <col min="266" max="266" width="12.5546875" customWidth="1"/>
    <col min="267" max="267" width="17.5546875" bestFit="1" customWidth="1"/>
    <col min="268" max="269" width="18.109375" bestFit="1" customWidth="1"/>
    <col min="270" max="270" width="12.88671875" bestFit="1" customWidth="1"/>
    <col min="271" max="272" width="16.5546875" bestFit="1" customWidth="1"/>
    <col min="273" max="274" width="13.109375" bestFit="1" customWidth="1"/>
    <col min="275" max="275" width="15.5546875" bestFit="1" customWidth="1"/>
    <col min="276" max="276" width="13.6640625" bestFit="1" customWidth="1"/>
    <col min="277" max="279" width="12.33203125" bestFit="1" customWidth="1"/>
    <col min="280" max="280" width="17.5546875" bestFit="1" customWidth="1"/>
    <col min="281" max="281" width="12.33203125" bestFit="1" customWidth="1"/>
    <col min="282" max="282" width="13.44140625" bestFit="1" customWidth="1"/>
    <col min="517" max="517" width="33.6640625" customWidth="1"/>
    <col min="518" max="518" width="16" customWidth="1"/>
    <col min="519" max="520" width="15" bestFit="1" customWidth="1"/>
    <col min="521" max="521" width="16.5546875" bestFit="1" customWidth="1"/>
    <col min="522" max="522" width="12.5546875" customWidth="1"/>
    <col min="523" max="523" width="17.5546875" bestFit="1" customWidth="1"/>
    <col min="524" max="525" width="18.109375" bestFit="1" customWidth="1"/>
    <col min="526" max="526" width="12.88671875" bestFit="1" customWidth="1"/>
    <col min="527" max="528" width="16.5546875" bestFit="1" customWidth="1"/>
    <col min="529" max="530" width="13.109375" bestFit="1" customWidth="1"/>
    <col min="531" max="531" width="15.5546875" bestFit="1" customWidth="1"/>
    <col min="532" max="532" width="13.6640625" bestFit="1" customWidth="1"/>
    <col min="533" max="535" width="12.33203125" bestFit="1" customWidth="1"/>
    <col min="536" max="536" width="17.5546875" bestFit="1" customWidth="1"/>
    <col min="537" max="537" width="12.33203125" bestFit="1" customWidth="1"/>
    <col min="538" max="538" width="13.44140625" bestFit="1" customWidth="1"/>
    <col min="773" max="773" width="33.6640625" customWidth="1"/>
    <col min="774" max="774" width="16" customWidth="1"/>
    <col min="775" max="776" width="15" bestFit="1" customWidth="1"/>
    <col min="777" max="777" width="16.5546875" bestFit="1" customWidth="1"/>
    <col min="778" max="778" width="12.5546875" customWidth="1"/>
    <col min="779" max="779" width="17.5546875" bestFit="1" customWidth="1"/>
    <col min="780" max="781" width="18.109375" bestFit="1" customWidth="1"/>
    <col min="782" max="782" width="12.88671875" bestFit="1" customWidth="1"/>
    <col min="783" max="784" width="16.5546875" bestFit="1" customWidth="1"/>
    <col min="785" max="786" width="13.109375" bestFit="1" customWidth="1"/>
    <col min="787" max="787" width="15.5546875" bestFit="1" customWidth="1"/>
    <col min="788" max="788" width="13.6640625" bestFit="1" customWidth="1"/>
    <col min="789" max="791" width="12.33203125" bestFit="1" customWidth="1"/>
    <col min="792" max="792" width="17.5546875" bestFit="1" customWidth="1"/>
    <col min="793" max="793" width="12.33203125" bestFit="1" customWidth="1"/>
    <col min="794" max="794" width="13.44140625" bestFit="1" customWidth="1"/>
    <col min="1029" max="1029" width="33.6640625" customWidth="1"/>
    <col min="1030" max="1030" width="16" customWidth="1"/>
    <col min="1031" max="1032" width="15" bestFit="1" customWidth="1"/>
    <col min="1033" max="1033" width="16.5546875" bestFit="1" customWidth="1"/>
    <col min="1034" max="1034" width="12.5546875" customWidth="1"/>
    <col min="1035" max="1035" width="17.5546875" bestFit="1" customWidth="1"/>
    <col min="1036" max="1037" width="18.109375" bestFit="1" customWidth="1"/>
    <col min="1038" max="1038" width="12.88671875" bestFit="1" customWidth="1"/>
    <col min="1039" max="1040" width="16.5546875" bestFit="1" customWidth="1"/>
    <col min="1041" max="1042" width="13.109375" bestFit="1" customWidth="1"/>
    <col min="1043" max="1043" width="15.5546875" bestFit="1" customWidth="1"/>
    <col min="1044" max="1044" width="13.6640625" bestFit="1" customWidth="1"/>
    <col min="1045" max="1047" width="12.33203125" bestFit="1" customWidth="1"/>
    <col min="1048" max="1048" width="17.5546875" bestFit="1" customWidth="1"/>
    <col min="1049" max="1049" width="12.33203125" bestFit="1" customWidth="1"/>
    <col min="1050" max="1050" width="13.44140625" bestFit="1" customWidth="1"/>
    <col min="1285" max="1285" width="33.6640625" customWidth="1"/>
    <col min="1286" max="1286" width="16" customWidth="1"/>
    <col min="1287" max="1288" width="15" bestFit="1" customWidth="1"/>
    <col min="1289" max="1289" width="16.5546875" bestFit="1" customWidth="1"/>
    <col min="1290" max="1290" width="12.5546875" customWidth="1"/>
    <col min="1291" max="1291" width="17.5546875" bestFit="1" customWidth="1"/>
    <col min="1292" max="1293" width="18.109375" bestFit="1" customWidth="1"/>
    <col min="1294" max="1294" width="12.88671875" bestFit="1" customWidth="1"/>
    <col min="1295" max="1296" width="16.5546875" bestFit="1" customWidth="1"/>
    <col min="1297" max="1298" width="13.109375" bestFit="1" customWidth="1"/>
    <col min="1299" max="1299" width="15.5546875" bestFit="1" customWidth="1"/>
    <col min="1300" max="1300" width="13.6640625" bestFit="1" customWidth="1"/>
    <col min="1301" max="1303" width="12.33203125" bestFit="1" customWidth="1"/>
    <col min="1304" max="1304" width="17.5546875" bestFit="1" customWidth="1"/>
    <col min="1305" max="1305" width="12.33203125" bestFit="1" customWidth="1"/>
    <col min="1306" max="1306" width="13.44140625" bestFit="1" customWidth="1"/>
    <col min="1541" max="1541" width="33.6640625" customWidth="1"/>
    <col min="1542" max="1542" width="16" customWidth="1"/>
    <col min="1543" max="1544" width="15" bestFit="1" customWidth="1"/>
    <col min="1545" max="1545" width="16.5546875" bestFit="1" customWidth="1"/>
    <col min="1546" max="1546" width="12.5546875" customWidth="1"/>
    <col min="1547" max="1547" width="17.5546875" bestFit="1" customWidth="1"/>
    <col min="1548" max="1549" width="18.109375" bestFit="1" customWidth="1"/>
    <col min="1550" max="1550" width="12.88671875" bestFit="1" customWidth="1"/>
    <col min="1551" max="1552" width="16.5546875" bestFit="1" customWidth="1"/>
    <col min="1553" max="1554" width="13.109375" bestFit="1" customWidth="1"/>
    <col min="1555" max="1555" width="15.5546875" bestFit="1" customWidth="1"/>
    <col min="1556" max="1556" width="13.6640625" bestFit="1" customWidth="1"/>
    <col min="1557" max="1559" width="12.33203125" bestFit="1" customWidth="1"/>
    <col min="1560" max="1560" width="17.5546875" bestFit="1" customWidth="1"/>
    <col min="1561" max="1561" width="12.33203125" bestFit="1" customWidth="1"/>
    <col min="1562" max="1562" width="13.44140625" bestFit="1" customWidth="1"/>
    <col min="1797" max="1797" width="33.6640625" customWidth="1"/>
    <col min="1798" max="1798" width="16" customWidth="1"/>
    <col min="1799" max="1800" width="15" bestFit="1" customWidth="1"/>
    <col min="1801" max="1801" width="16.5546875" bestFit="1" customWidth="1"/>
    <col min="1802" max="1802" width="12.5546875" customWidth="1"/>
    <col min="1803" max="1803" width="17.5546875" bestFit="1" customWidth="1"/>
    <col min="1804" max="1805" width="18.109375" bestFit="1" customWidth="1"/>
    <col min="1806" max="1806" width="12.88671875" bestFit="1" customWidth="1"/>
    <col min="1807" max="1808" width="16.5546875" bestFit="1" customWidth="1"/>
    <col min="1809" max="1810" width="13.109375" bestFit="1" customWidth="1"/>
    <col min="1811" max="1811" width="15.5546875" bestFit="1" customWidth="1"/>
    <col min="1812" max="1812" width="13.6640625" bestFit="1" customWidth="1"/>
    <col min="1813" max="1815" width="12.33203125" bestFit="1" customWidth="1"/>
    <col min="1816" max="1816" width="17.5546875" bestFit="1" customWidth="1"/>
    <col min="1817" max="1817" width="12.33203125" bestFit="1" customWidth="1"/>
    <col min="1818" max="1818" width="13.44140625" bestFit="1" customWidth="1"/>
    <col min="2053" max="2053" width="33.6640625" customWidth="1"/>
    <col min="2054" max="2054" width="16" customWidth="1"/>
    <col min="2055" max="2056" width="15" bestFit="1" customWidth="1"/>
    <col min="2057" max="2057" width="16.5546875" bestFit="1" customWidth="1"/>
    <col min="2058" max="2058" width="12.5546875" customWidth="1"/>
    <col min="2059" max="2059" width="17.5546875" bestFit="1" customWidth="1"/>
    <col min="2060" max="2061" width="18.109375" bestFit="1" customWidth="1"/>
    <col min="2062" max="2062" width="12.88671875" bestFit="1" customWidth="1"/>
    <col min="2063" max="2064" width="16.5546875" bestFit="1" customWidth="1"/>
    <col min="2065" max="2066" width="13.109375" bestFit="1" customWidth="1"/>
    <col min="2067" max="2067" width="15.5546875" bestFit="1" customWidth="1"/>
    <col min="2068" max="2068" width="13.6640625" bestFit="1" customWidth="1"/>
    <col min="2069" max="2071" width="12.33203125" bestFit="1" customWidth="1"/>
    <col min="2072" max="2072" width="17.5546875" bestFit="1" customWidth="1"/>
    <col min="2073" max="2073" width="12.33203125" bestFit="1" customWidth="1"/>
    <col min="2074" max="2074" width="13.44140625" bestFit="1" customWidth="1"/>
    <col min="2309" max="2309" width="33.6640625" customWidth="1"/>
    <col min="2310" max="2310" width="16" customWidth="1"/>
    <col min="2311" max="2312" width="15" bestFit="1" customWidth="1"/>
    <col min="2313" max="2313" width="16.5546875" bestFit="1" customWidth="1"/>
    <col min="2314" max="2314" width="12.5546875" customWidth="1"/>
    <col min="2315" max="2315" width="17.5546875" bestFit="1" customWidth="1"/>
    <col min="2316" max="2317" width="18.109375" bestFit="1" customWidth="1"/>
    <col min="2318" max="2318" width="12.88671875" bestFit="1" customWidth="1"/>
    <col min="2319" max="2320" width="16.5546875" bestFit="1" customWidth="1"/>
    <col min="2321" max="2322" width="13.109375" bestFit="1" customWidth="1"/>
    <col min="2323" max="2323" width="15.5546875" bestFit="1" customWidth="1"/>
    <col min="2324" max="2324" width="13.6640625" bestFit="1" customWidth="1"/>
    <col min="2325" max="2327" width="12.33203125" bestFit="1" customWidth="1"/>
    <col min="2328" max="2328" width="17.5546875" bestFit="1" customWidth="1"/>
    <col min="2329" max="2329" width="12.33203125" bestFit="1" customWidth="1"/>
    <col min="2330" max="2330" width="13.44140625" bestFit="1" customWidth="1"/>
    <col min="2565" max="2565" width="33.6640625" customWidth="1"/>
    <col min="2566" max="2566" width="16" customWidth="1"/>
    <col min="2567" max="2568" width="15" bestFit="1" customWidth="1"/>
    <col min="2569" max="2569" width="16.5546875" bestFit="1" customWidth="1"/>
    <col min="2570" max="2570" width="12.5546875" customWidth="1"/>
    <col min="2571" max="2571" width="17.5546875" bestFit="1" customWidth="1"/>
    <col min="2572" max="2573" width="18.109375" bestFit="1" customWidth="1"/>
    <col min="2574" max="2574" width="12.88671875" bestFit="1" customWidth="1"/>
    <col min="2575" max="2576" width="16.5546875" bestFit="1" customWidth="1"/>
    <col min="2577" max="2578" width="13.109375" bestFit="1" customWidth="1"/>
    <col min="2579" max="2579" width="15.5546875" bestFit="1" customWidth="1"/>
    <col min="2580" max="2580" width="13.6640625" bestFit="1" customWidth="1"/>
    <col min="2581" max="2583" width="12.33203125" bestFit="1" customWidth="1"/>
    <col min="2584" max="2584" width="17.5546875" bestFit="1" customWidth="1"/>
    <col min="2585" max="2585" width="12.33203125" bestFit="1" customWidth="1"/>
    <col min="2586" max="2586" width="13.44140625" bestFit="1" customWidth="1"/>
    <col min="2821" max="2821" width="33.6640625" customWidth="1"/>
    <col min="2822" max="2822" width="16" customWidth="1"/>
    <col min="2823" max="2824" width="15" bestFit="1" customWidth="1"/>
    <col min="2825" max="2825" width="16.5546875" bestFit="1" customWidth="1"/>
    <col min="2826" max="2826" width="12.5546875" customWidth="1"/>
    <col min="2827" max="2827" width="17.5546875" bestFit="1" customWidth="1"/>
    <col min="2828" max="2829" width="18.109375" bestFit="1" customWidth="1"/>
    <col min="2830" max="2830" width="12.88671875" bestFit="1" customWidth="1"/>
    <col min="2831" max="2832" width="16.5546875" bestFit="1" customWidth="1"/>
    <col min="2833" max="2834" width="13.109375" bestFit="1" customWidth="1"/>
    <col min="2835" max="2835" width="15.5546875" bestFit="1" customWidth="1"/>
    <col min="2836" max="2836" width="13.6640625" bestFit="1" customWidth="1"/>
    <col min="2837" max="2839" width="12.33203125" bestFit="1" customWidth="1"/>
    <col min="2840" max="2840" width="17.5546875" bestFit="1" customWidth="1"/>
    <col min="2841" max="2841" width="12.33203125" bestFit="1" customWidth="1"/>
    <col min="2842" max="2842" width="13.44140625" bestFit="1" customWidth="1"/>
    <col min="3077" max="3077" width="33.6640625" customWidth="1"/>
    <col min="3078" max="3078" width="16" customWidth="1"/>
    <col min="3079" max="3080" width="15" bestFit="1" customWidth="1"/>
    <col min="3081" max="3081" width="16.5546875" bestFit="1" customWidth="1"/>
    <col min="3082" max="3082" width="12.5546875" customWidth="1"/>
    <col min="3083" max="3083" width="17.5546875" bestFit="1" customWidth="1"/>
    <col min="3084" max="3085" width="18.109375" bestFit="1" customWidth="1"/>
    <col min="3086" max="3086" width="12.88671875" bestFit="1" customWidth="1"/>
    <col min="3087" max="3088" width="16.5546875" bestFit="1" customWidth="1"/>
    <col min="3089" max="3090" width="13.109375" bestFit="1" customWidth="1"/>
    <col min="3091" max="3091" width="15.5546875" bestFit="1" customWidth="1"/>
    <col min="3092" max="3092" width="13.6640625" bestFit="1" customWidth="1"/>
    <col min="3093" max="3095" width="12.33203125" bestFit="1" customWidth="1"/>
    <col min="3096" max="3096" width="17.5546875" bestFit="1" customWidth="1"/>
    <col min="3097" max="3097" width="12.33203125" bestFit="1" customWidth="1"/>
    <col min="3098" max="3098" width="13.44140625" bestFit="1" customWidth="1"/>
    <col min="3333" max="3333" width="33.6640625" customWidth="1"/>
    <col min="3334" max="3334" width="16" customWidth="1"/>
    <col min="3335" max="3336" width="15" bestFit="1" customWidth="1"/>
    <col min="3337" max="3337" width="16.5546875" bestFit="1" customWidth="1"/>
    <col min="3338" max="3338" width="12.5546875" customWidth="1"/>
    <col min="3339" max="3339" width="17.5546875" bestFit="1" customWidth="1"/>
    <col min="3340" max="3341" width="18.109375" bestFit="1" customWidth="1"/>
    <col min="3342" max="3342" width="12.88671875" bestFit="1" customWidth="1"/>
    <col min="3343" max="3344" width="16.5546875" bestFit="1" customWidth="1"/>
    <col min="3345" max="3346" width="13.109375" bestFit="1" customWidth="1"/>
    <col min="3347" max="3347" width="15.5546875" bestFit="1" customWidth="1"/>
    <col min="3348" max="3348" width="13.6640625" bestFit="1" customWidth="1"/>
    <col min="3349" max="3351" width="12.33203125" bestFit="1" customWidth="1"/>
    <col min="3352" max="3352" width="17.5546875" bestFit="1" customWidth="1"/>
    <col min="3353" max="3353" width="12.33203125" bestFit="1" customWidth="1"/>
    <col min="3354" max="3354" width="13.44140625" bestFit="1" customWidth="1"/>
    <col min="3589" max="3589" width="33.6640625" customWidth="1"/>
    <col min="3590" max="3590" width="16" customWidth="1"/>
    <col min="3591" max="3592" width="15" bestFit="1" customWidth="1"/>
    <col min="3593" max="3593" width="16.5546875" bestFit="1" customWidth="1"/>
    <col min="3594" max="3594" width="12.5546875" customWidth="1"/>
    <col min="3595" max="3595" width="17.5546875" bestFit="1" customWidth="1"/>
    <col min="3596" max="3597" width="18.109375" bestFit="1" customWidth="1"/>
    <col min="3598" max="3598" width="12.88671875" bestFit="1" customWidth="1"/>
    <col min="3599" max="3600" width="16.5546875" bestFit="1" customWidth="1"/>
    <col min="3601" max="3602" width="13.109375" bestFit="1" customWidth="1"/>
    <col min="3603" max="3603" width="15.5546875" bestFit="1" customWidth="1"/>
    <col min="3604" max="3604" width="13.6640625" bestFit="1" customWidth="1"/>
    <col min="3605" max="3607" width="12.33203125" bestFit="1" customWidth="1"/>
    <col min="3608" max="3608" width="17.5546875" bestFit="1" customWidth="1"/>
    <col min="3609" max="3609" width="12.33203125" bestFit="1" customWidth="1"/>
    <col min="3610" max="3610" width="13.44140625" bestFit="1" customWidth="1"/>
    <col min="3845" max="3845" width="33.6640625" customWidth="1"/>
    <col min="3846" max="3846" width="16" customWidth="1"/>
    <col min="3847" max="3848" width="15" bestFit="1" customWidth="1"/>
    <col min="3849" max="3849" width="16.5546875" bestFit="1" customWidth="1"/>
    <col min="3850" max="3850" width="12.5546875" customWidth="1"/>
    <col min="3851" max="3851" width="17.5546875" bestFit="1" customWidth="1"/>
    <col min="3852" max="3853" width="18.109375" bestFit="1" customWidth="1"/>
    <col min="3854" max="3854" width="12.88671875" bestFit="1" customWidth="1"/>
    <col min="3855" max="3856" width="16.5546875" bestFit="1" customWidth="1"/>
    <col min="3857" max="3858" width="13.109375" bestFit="1" customWidth="1"/>
    <col min="3859" max="3859" width="15.5546875" bestFit="1" customWidth="1"/>
    <col min="3860" max="3860" width="13.6640625" bestFit="1" customWidth="1"/>
    <col min="3861" max="3863" width="12.33203125" bestFit="1" customWidth="1"/>
    <col min="3864" max="3864" width="17.5546875" bestFit="1" customWidth="1"/>
    <col min="3865" max="3865" width="12.33203125" bestFit="1" customWidth="1"/>
    <col min="3866" max="3866" width="13.44140625" bestFit="1" customWidth="1"/>
    <col min="4101" max="4101" width="33.6640625" customWidth="1"/>
    <col min="4102" max="4102" width="16" customWidth="1"/>
    <col min="4103" max="4104" width="15" bestFit="1" customWidth="1"/>
    <col min="4105" max="4105" width="16.5546875" bestFit="1" customWidth="1"/>
    <col min="4106" max="4106" width="12.5546875" customWidth="1"/>
    <col min="4107" max="4107" width="17.5546875" bestFit="1" customWidth="1"/>
    <col min="4108" max="4109" width="18.109375" bestFit="1" customWidth="1"/>
    <col min="4110" max="4110" width="12.88671875" bestFit="1" customWidth="1"/>
    <col min="4111" max="4112" width="16.5546875" bestFit="1" customWidth="1"/>
    <col min="4113" max="4114" width="13.109375" bestFit="1" customWidth="1"/>
    <col min="4115" max="4115" width="15.5546875" bestFit="1" customWidth="1"/>
    <col min="4116" max="4116" width="13.6640625" bestFit="1" customWidth="1"/>
    <col min="4117" max="4119" width="12.33203125" bestFit="1" customWidth="1"/>
    <col min="4120" max="4120" width="17.5546875" bestFit="1" customWidth="1"/>
    <col min="4121" max="4121" width="12.33203125" bestFit="1" customWidth="1"/>
    <col min="4122" max="4122" width="13.44140625" bestFit="1" customWidth="1"/>
    <col min="4357" max="4357" width="33.6640625" customWidth="1"/>
    <col min="4358" max="4358" width="16" customWidth="1"/>
    <col min="4359" max="4360" width="15" bestFit="1" customWidth="1"/>
    <col min="4361" max="4361" width="16.5546875" bestFit="1" customWidth="1"/>
    <col min="4362" max="4362" width="12.5546875" customWidth="1"/>
    <col min="4363" max="4363" width="17.5546875" bestFit="1" customWidth="1"/>
    <col min="4364" max="4365" width="18.109375" bestFit="1" customWidth="1"/>
    <col min="4366" max="4366" width="12.88671875" bestFit="1" customWidth="1"/>
    <col min="4367" max="4368" width="16.5546875" bestFit="1" customWidth="1"/>
    <col min="4369" max="4370" width="13.109375" bestFit="1" customWidth="1"/>
    <col min="4371" max="4371" width="15.5546875" bestFit="1" customWidth="1"/>
    <col min="4372" max="4372" width="13.6640625" bestFit="1" customWidth="1"/>
    <col min="4373" max="4375" width="12.33203125" bestFit="1" customWidth="1"/>
    <col min="4376" max="4376" width="17.5546875" bestFit="1" customWidth="1"/>
    <col min="4377" max="4377" width="12.33203125" bestFit="1" customWidth="1"/>
    <col min="4378" max="4378" width="13.44140625" bestFit="1" customWidth="1"/>
    <col min="4613" max="4613" width="33.6640625" customWidth="1"/>
    <col min="4614" max="4614" width="16" customWidth="1"/>
    <col min="4615" max="4616" width="15" bestFit="1" customWidth="1"/>
    <col min="4617" max="4617" width="16.5546875" bestFit="1" customWidth="1"/>
    <col min="4618" max="4618" width="12.5546875" customWidth="1"/>
    <col min="4619" max="4619" width="17.5546875" bestFit="1" customWidth="1"/>
    <col min="4620" max="4621" width="18.109375" bestFit="1" customWidth="1"/>
    <col min="4622" max="4622" width="12.88671875" bestFit="1" customWidth="1"/>
    <col min="4623" max="4624" width="16.5546875" bestFit="1" customWidth="1"/>
    <col min="4625" max="4626" width="13.109375" bestFit="1" customWidth="1"/>
    <col min="4627" max="4627" width="15.5546875" bestFit="1" customWidth="1"/>
    <col min="4628" max="4628" width="13.6640625" bestFit="1" customWidth="1"/>
    <col min="4629" max="4631" width="12.33203125" bestFit="1" customWidth="1"/>
    <col min="4632" max="4632" width="17.5546875" bestFit="1" customWidth="1"/>
    <col min="4633" max="4633" width="12.33203125" bestFit="1" customWidth="1"/>
    <col min="4634" max="4634" width="13.44140625" bestFit="1" customWidth="1"/>
    <col min="4869" max="4869" width="33.6640625" customWidth="1"/>
    <col min="4870" max="4870" width="16" customWidth="1"/>
    <col min="4871" max="4872" width="15" bestFit="1" customWidth="1"/>
    <col min="4873" max="4873" width="16.5546875" bestFit="1" customWidth="1"/>
    <col min="4874" max="4874" width="12.5546875" customWidth="1"/>
    <col min="4875" max="4875" width="17.5546875" bestFit="1" customWidth="1"/>
    <col min="4876" max="4877" width="18.109375" bestFit="1" customWidth="1"/>
    <col min="4878" max="4878" width="12.88671875" bestFit="1" customWidth="1"/>
    <col min="4879" max="4880" width="16.5546875" bestFit="1" customWidth="1"/>
    <col min="4881" max="4882" width="13.109375" bestFit="1" customWidth="1"/>
    <col min="4883" max="4883" width="15.5546875" bestFit="1" customWidth="1"/>
    <col min="4884" max="4884" width="13.6640625" bestFit="1" customWidth="1"/>
    <col min="4885" max="4887" width="12.33203125" bestFit="1" customWidth="1"/>
    <col min="4888" max="4888" width="17.5546875" bestFit="1" customWidth="1"/>
    <col min="4889" max="4889" width="12.33203125" bestFit="1" customWidth="1"/>
    <col min="4890" max="4890" width="13.44140625" bestFit="1" customWidth="1"/>
    <col min="5125" max="5125" width="33.6640625" customWidth="1"/>
    <col min="5126" max="5126" width="16" customWidth="1"/>
    <col min="5127" max="5128" width="15" bestFit="1" customWidth="1"/>
    <col min="5129" max="5129" width="16.5546875" bestFit="1" customWidth="1"/>
    <col min="5130" max="5130" width="12.5546875" customWidth="1"/>
    <col min="5131" max="5131" width="17.5546875" bestFit="1" customWidth="1"/>
    <col min="5132" max="5133" width="18.109375" bestFit="1" customWidth="1"/>
    <col min="5134" max="5134" width="12.88671875" bestFit="1" customWidth="1"/>
    <col min="5135" max="5136" width="16.5546875" bestFit="1" customWidth="1"/>
    <col min="5137" max="5138" width="13.109375" bestFit="1" customWidth="1"/>
    <col min="5139" max="5139" width="15.5546875" bestFit="1" customWidth="1"/>
    <col min="5140" max="5140" width="13.6640625" bestFit="1" customWidth="1"/>
    <col min="5141" max="5143" width="12.33203125" bestFit="1" customWidth="1"/>
    <col min="5144" max="5144" width="17.5546875" bestFit="1" customWidth="1"/>
    <col min="5145" max="5145" width="12.33203125" bestFit="1" customWidth="1"/>
    <col min="5146" max="5146" width="13.44140625" bestFit="1" customWidth="1"/>
    <col min="5381" max="5381" width="33.6640625" customWidth="1"/>
    <col min="5382" max="5382" width="16" customWidth="1"/>
    <col min="5383" max="5384" width="15" bestFit="1" customWidth="1"/>
    <col min="5385" max="5385" width="16.5546875" bestFit="1" customWidth="1"/>
    <col min="5386" max="5386" width="12.5546875" customWidth="1"/>
    <col min="5387" max="5387" width="17.5546875" bestFit="1" customWidth="1"/>
    <col min="5388" max="5389" width="18.109375" bestFit="1" customWidth="1"/>
    <col min="5390" max="5390" width="12.88671875" bestFit="1" customWidth="1"/>
    <col min="5391" max="5392" width="16.5546875" bestFit="1" customWidth="1"/>
    <col min="5393" max="5394" width="13.109375" bestFit="1" customWidth="1"/>
    <col min="5395" max="5395" width="15.5546875" bestFit="1" customWidth="1"/>
    <col min="5396" max="5396" width="13.6640625" bestFit="1" customWidth="1"/>
    <col min="5397" max="5399" width="12.33203125" bestFit="1" customWidth="1"/>
    <col min="5400" max="5400" width="17.5546875" bestFit="1" customWidth="1"/>
    <col min="5401" max="5401" width="12.33203125" bestFit="1" customWidth="1"/>
    <col min="5402" max="5402" width="13.44140625" bestFit="1" customWidth="1"/>
    <col min="5637" max="5637" width="33.6640625" customWidth="1"/>
    <col min="5638" max="5638" width="16" customWidth="1"/>
    <col min="5639" max="5640" width="15" bestFit="1" customWidth="1"/>
    <col min="5641" max="5641" width="16.5546875" bestFit="1" customWidth="1"/>
    <col min="5642" max="5642" width="12.5546875" customWidth="1"/>
    <col min="5643" max="5643" width="17.5546875" bestFit="1" customWidth="1"/>
    <col min="5644" max="5645" width="18.109375" bestFit="1" customWidth="1"/>
    <col min="5646" max="5646" width="12.88671875" bestFit="1" customWidth="1"/>
    <col min="5647" max="5648" width="16.5546875" bestFit="1" customWidth="1"/>
    <col min="5649" max="5650" width="13.109375" bestFit="1" customWidth="1"/>
    <col min="5651" max="5651" width="15.5546875" bestFit="1" customWidth="1"/>
    <col min="5652" max="5652" width="13.6640625" bestFit="1" customWidth="1"/>
    <col min="5653" max="5655" width="12.33203125" bestFit="1" customWidth="1"/>
    <col min="5656" max="5656" width="17.5546875" bestFit="1" customWidth="1"/>
    <col min="5657" max="5657" width="12.33203125" bestFit="1" customWidth="1"/>
    <col min="5658" max="5658" width="13.44140625" bestFit="1" customWidth="1"/>
    <col min="5893" max="5893" width="33.6640625" customWidth="1"/>
    <col min="5894" max="5894" width="16" customWidth="1"/>
    <col min="5895" max="5896" width="15" bestFit="1" customWidth="1"/>
    <col min="5897" max="5897" width="16.5546875" bestFit="1" customWidth="1"/>
    <col min="5898" max="5898" width="12.5546875" customWidth="1"/>
    <col min="5899" max="5899" width="17.5546875" bestFit="1" customWidth="1"/>
    <col min="5900" max="5901" width="18.109375" bestFit="1" customWidth="1"/>
    <col min="5902" max="5902" width="12.88671875" bestFit="1" customWidth="1"/>
    <col min="5903" max="5904" width="16.5546875" bestFit="1" customWidth="1"/>
    <col min="5905" max="5906" width="13.109375" bestFit="1" customWidth="1"/>
    <col min="5907" max="5907" width="15.5546875" bestFit="1" customWidth="1"/>
    <col min="5908" max="5908" width="13.6640625" bestFit="1" customWidth="1"/>
    <col min="5909" max="5911" width="12.33203125" bestFit="1" customWidth="1"/>
    <col min="5912" max="5912" width="17.5546875" bestFit="1" customWidth="1"/>
    <col min="5913" max="5913" width="12.33203125" bestFit="1" customWidth="1"/>
    <col min="5914" max="5914" width="13.44140625" bestFit="1" customWidth="1"/>
    <col min="6149" max="6149" width="33.6640625" customWidth="1"/>
    <col min="6150" max="6150" width="16" customWidth="1"/>
    <col min="6151" max="6152" width="15" bestFit="1" customWidth="1"/>
    <col min="6153" max="6153" width="16.5546875" bestFit="1" customWidth="1"/>
    <col min="6154" max="6154" width="12.5546875" customWidth="1"/>
    <col min="6155" max="6155" width="17.5546875" bestFit="1" customWidth="1"/>
    <col min="6156" max="6157" width="18.109375" bestFit="1" customWidth="1"/>
    <col min="6158" max="6158" width="12.88671875" bestFit="1" customWidth="1"/>
    <col min="6159" max="6160" width="16.5546875" bestFit="1" customWidth="1"/>
    <col min="6161" max="6162" width="13.109375" bestFit="1" customWidth="1"/>
    <col min="6163" max="6163" width="15.5546875" bestFit="1" customWidth="1"/>
    <col min="6164" max="6164" width="13.6640625" bestFit="1" customWidth="1"/>
    <col min="6165" max="6167" width="12.33203125" bestFit="1" customWidth="1"/>
    <col min="6168" max="6168" width="17.5546875" bestFit="1" customWidth="1"/>
    <col min="6169" max="6169" width="12.33203125" bestFit="1" customWidth="1"/>
    <col min="6170" max="6170" width="13.44140625" bestFit="1" customWidth="1"/>
    <col min="6405" max="6405" width="33.6640625" customWidth="1"/>
    <col min="6406" max="6406" width="16" customWidth="1"/>
    <col min="6407" max="6408" width="15" bestFit="1" customWidth="1"/>
    <col min="6409" max="6409" width="16.5546875" bestFit="1" customWidth="1"/>
    <col min="6410" max="6410" width="12.5546875" customWidth="1"/>
    <col min="6411" max="6411" width="17.5546875" bestFit="1" customWidth="1"/>
    <col min="6412" max="6413" width="18.109375" bestFit="1" customWidth="1"/>
    <col min="6414" max="6414" width="12.88671875" bestFit="1" customWidth="1"/>
    <col min="6415" max="6416" width="16.5546875" bestFit="1" customWidth="1"/>
    <col min="6417" max="6418" width="13.109375" bestFit="1" customWidth="1"/>
    <col min="6419" max="6419" width="15.5546875" bestFit="1" customWidth="1"/>
    <col min="6420" max="6420" width="13.6640625" bestFit="1" customWidth="1"/>
    <col min="6421" max="6423" width="12.33203125" bestFit="1" customWidth="1"/>
    <col min="6424" max="6424" width="17.5546875" bestFit="1" customWidth="1"/>
    <col min="6425" max="6425" width="12.33203125" bestFit="1" customWidth="1"/>
    <col min="6426" max="6426" width="13.44140625" bestFit="1" customWidth="1"/>
    <col min="6661" max="6661" width="33.6640625" customWidth="1"/>
    <col min="6662" max="6662" width="16" customWidth="1"/>
    <col min="6663" max="6664" width="15" bestFit="1" customWidth="1"/>
    <col min="6665" max="6665" width="16.5546875" bestFit="1" customWidth="1"/>
    <col min="6666" max="6666" width="12.5546875" customWidth="1"/>
    <col min="6667" max="6667" width="17.5546875" bestFit="1" customWidth="1"/>
    <col min="6668" max="6669" width="18.109375" bestFit="1" customWidth="1"/>
    <col min="6670" max="6670" width="12.88671875" bestFit="1" customWidth="1"/>
    <col min="6671" max="6672" width="16.5546875" bestFit="1" customWidth="1"/>
    <col min="6673" max="6674" width="13.109375" bestFit="1" customWidth="1"/>
    <col min="6675" max="6675" width="15.5546875" bestFit="1" customWidth="1"/>
    <col min="6676" max="6676" width="13.6640625" bestFit="1" customWidth="1"/>
    <col min="6677" max="6679" width="12.33203125" bestFit="1" customWidth="1"/>
    <col min="6680" max="6680" width="17.5546875" bestFit="1" customWidth="1"/>
    <col min="6681" max="6681" width="12.33203125" bestFit="1" customWidth="1"/>
    <col min="6682" max="6682" width="13.44140625" bestFit="1" customWidth="1"/>
    <col min="6917" max="6917" width="33.6640625" customWidth="1"/>
    <col min="6918" max="6918" width="16" customWidth="1"/>
    <col min="6919" max="6920" width="15" bestFit="1" customWidth="1"/>
    <col min="6921" max="6921" width="16.5546875" bestFit="1" customWidth="1"/>
    <col min="6922" max="6922" width="12.5546875" customWidth="1"/>
    <col min="6923" max="6923" width="17.5546875" bestFit="1" customWidth="1"/>
    <col min="6924" max="6925" width="18.109375" bestFit="1" customWidth="1"/>
    <col min="6926" max="6926" width="12.88671875" bestFit="1" customWidth="1"/>
    <col min="6927" max="6928" width="16.5546875" bestFit="1" customWidth="1"/>
    <col min="6929" max="6930" width="13.109375" bestFit="1" customWidth="1"/>
    <col min="6931" max="6931" width="15.5546875" bestFit="1" customWidth="1"/>
    <col min="6932" max="6932" width="13.6640625" bestFit="1" customWidth="1"/>
    <col min="6933" max="6935" width="12.33203125" bestFit="1" customWidth="1"/>
    <col min="6936" max="6936" width="17.5546875" bestFit="1" customWidth="1"/>
    <col min="6937" max="6937" width="12.33203125" bestFit="1" customWidth="1"/>
    <col min="6938" max="6938" width="13.44140625" bestFit="1" customWidth="1"/>
    <col min="7173" max="7173" width="33.6640625" customWidth="1"/>
    <col min="7174" max="7174" width="16" customWidth="1"/>
    <col min="7175" max="7176" width="15" bestFit="1" customWidth="1"/>
    <col min="7177" max="7177" width="16.5546875" bestFit="1" customWidth="1"/>
    <col min="7178" max="7178" width="12.5546875" customWidth="1"/>
    <col min="7179" max="7179" width="17.5546875" bestFit="1" customWidth="1"/>
    <col min="7180" max="7181" width="18.109375" bestFit="1" customWidth="1"/>
    <col min="7182" max="7182" width="12.88671875" bestFit="1" customWidth="1"/>
    <col min="7183" max="7184" width="16.5546875" bestFit="1" customWidth="1"/>
    <col min="7185" max="7186" width="13.109375" bestFit="1" customWidth="1"/>
    <col min="7187" max="7187" width="15.5546875" bestFit="1" customWidth="1"/>
    <col min="7188" max="7188" width="13.6640625" bestFit="1" customWidth="1"/>
    <col min="7189" max="7191" width="12.33203125" bestFit="1" customWidth="1"/>
    <col min="7192" max="7192" width="17.5546875" bestFit="1" customWidth="1"/>
    <col min="7193" max="7193" width="12.33203125" bestFit="1" customWidth="1"/>
    <col min="7194" max="7194" width="13.44140625" bestFit="1" customWidth="1"/>
    <col min="7429" max="7429" width="33.6640625" customWidth="1"/>
    <col min="7430" max="7430" width="16" customWidth="1"/>
    <col min="7431" max="7432" width="15" bestFit="1" customWidth="1"/>
    <col min="7433" max="7433" width="16.5546875" bestFit="1" customWidth="1"/>
    <col min="7434" max="7434" width="12.5546875" customWidth="1"/>
    <col min="7435" max="7435" width="17.5546875" bestFit="1" customWidth="1"/>
    <col min="7436" max="7437" width="18.109375" bestFit="1" customWidth="1"/>
    <col min="7438" max="7438" width="12.88671875" bestFit="1" customWidth="1"/>
    <col min="7439" max="7440" width="16.5546875" bestFit="1" customWidth="1"/>
    <col min="7441" max="7442" width="13.109375" bestFit="1" customWidth="1"/>
    <col min="7443" max="7443" width="15.5546875" bestFit="1" customWidth="1"/>
    <col min="7444" max="7444" width="13.6640625" bestFit="1" customWidth="1"/>
    <col min="7445" max="7447" width="12.33203125" bestFit="1" customWidth="1"/>
    <col min="7448" max="7448" width="17.5546875" bestFit="1" customWidth="1"/>
    <col min="7449" max="7449" width="12.33203125" bestFit="1" customWidth="1"/>
    <col min="7450" max="7450" width="13.44140625" bestFit="1" customWidth="1"/>
    <col min="7685" max="7685" width="33.6640625" customWidth="1"/>
    <col min="7686" max="7686" width="16" customWidth="1"/>
    <col min="7687" max="7688" width="15" bestFit="1" customWidth="1"/>
    <col min="7689" max="7689" width="16.5546875" bestFit="1" customWidth="1"/>
    <col min="7690" max="7690" width="12.5546875" customWidth="1"/>
    <col min="7691" max="7691" width="17.5546875" bestFit="1" customWidth="1"/>
    <col min="7692" max="7693" width="18.109375" bestFit="1" customWidth="1"/>
    <col min="7694" max="7694" width="12.88671875" bestFit="1" customWidth="1"/>
    <col min="7695" max="7696" width="16.5546875" bestFit="1" customWidth="1"/>
    <col min="7697" max="7698" width="13.109375" bestFit="1" customWidth="1"/>
    <col min="7699" max="7699" width="15.5546875" bestFit="1" customWidth="1"/>
    <col min="7700" max="7700" width="13.6640625" bestFit="1" customWidth="1"/>
    <col min="7701" max="7703" width="12.33203125" bestFit="1" customWidth="1"/>
    <col min="7704" max="7704" width="17.5546875" bestFit="1" customWidth="1"/>
    <col min="7705" max="7705" width="12.33203125" bestFit="1" customWidth="1"/>
    <col min="7706" max="7706" width="13.44140625" bestFit="1" customWidth="1"/>
    <col min="7941" max="7941" width="33.6640625" customWidth="1"/>
    <col min="7942" max="7942" width="16" customWidth="1"/>
    <col min="7943" max="7944" width="15" bestFit="1" customWidth="1"/>
    <col min="7945" max="7945" width="16.5546875" bestFit="1" customWidth="1"/>
    <col min="7946" max="7946" width="12.5546875" customWidth="1"/>
    <col min="7947" max="7947" width="17.5546875" bestFit="1" customWidth="1"/>
    <col min="7948" max="7949" width="18.109375" bestFit="1" customWidth="1"/>
    <col min="7950" max="7950" width="12.88671875" bestFit="1" customWidth="1"/>
    <col min="7951" max="7952" width="16.5546875" bestFit="1" customWidth="1"/>
    <col min="7953" max="7954" width="13.109375" bestFit="1" customWidth="1"/>
    <col min="7955" max="7955" width="15.5546875" bestFit="1" customWidth="1"/>
    <col min="7956" max="7956" width="13.6640625" bestFit="1" customWidth="1"/>
    <col min="7957" max="7959" width="12.33203125" bestFit="1" customWidth="1"/>
    <col min="7960" max="7960" width="17.5546875" bestFit="1" customWidth="1"/>
    <col min="7961" max="7961" width="12.33203125" bestFit="1" customWidth="1"/>
    <col min="7962" max="7962" width="13.44140625" bestFit="1" customWidth="1"/>
    <col min="8197" max="8197" width="33.6640625" customWidth="1"/>
    <col min="8198" max="8198" width="16" customWidth="1"/>
    <col min="8199" max="8200" width="15" bestFit="1" customWidth="1"/>
    <col min="8201" max="8201" width="16.5546875" bestFit="1" customWidth="1"/>
    <col min="8202" max="8202" width="12.5546875" customWidth="1"/>
    <col min="8203" max="8203" width="17.5546875" bestFit="1" customWidth="1"/>
    <col min="8204" max="8205" width="18.109375" bestFit="1" customWidth="1"/>
    <col min="8206" max="8206" width="12.88671875" bestFit="1" customWidth="1"/>
    <col min="8207" max="8208" width="16.5546875" bestFit="1" customWidth="1"/>
    <col min="8209" max="8210" width="13.109375" bestFit="1" customWidth="1"/>
    <col min="8211" max="8211" width="15.5546875" bestFit="1" customWidth="1"/>
    <col min="8212" max="8212" width="13.6640625" bestFit="1" customWidth="1"/>
    <col min="8213" max="8215" width="12.33203125" bestFit="1" customWidth="1"/>
    <col min="8216" max="8216" width="17.5546875" bestFit="1" customWidth="1"/>
    <col min="8217" max="8217" width="12.33203125" bestFit="1" customWidth="1"/>
    <col min="8218" max="8218" width="13.44140625" bestFit="1" customWidth="1"/>
    <col min="8453" max="8453" width="33.6640625" customWidth="1"/>
    <col min="8454" max="8454" width="16" customWidth="1"/>
    <col min="8455" max="8456" width="15" bestFit="1" customWidth="1"/>
    <col min="8457" max="8457" width="16.5546875" bestFit="1" customWidth="1"/>
    <col min="8458" max="8458" width="12.5546875" customWidth="1"/>
    <col min="8459" max="8459" width="17.5546875" bestFit="1" customWidth="1"/>
    <col min="8460" max="8461" width="18.109375" bestFit="1" customWidth="1"/>
    <col min="8462" max="8462" width="12.88671875" bestFit="1" customWidth="1"/>
    <col min="8463" max="8464" width="16.5546875" bestFit="1" customWidth="1"/>
    <col min="8465" max="8466" width="13.109375" bestFit="1" customWidth="1"/>
    <col min="8467" max="8467" width="15.5546875" bestFit="1" customWidth="1"/>
    <col min="8468" max="8468" width="13.6640625" bestFit="1" customWidth="1"/>
    <col min="8469" max="8471" width="12.33203125" bestFit="1" customWidth="1"/>
    <col min="8472" max="8472" width="17.5546875" bestFit="1" customWidth="1"/>
    <col min="8473" max="8473" width="12.33203125" bestFit="1" customWidth="1"/>
    <col min="8474" max="8474" width="13.44140625" bestFit="1" customWidth="1"/>
    <col min="8709" max="8709" width="33.6640625" customWidth="1"/>
    <col min="8710" max="8710" width="16" customWidth="1"/>
    <col min="8711" max="8712" width="15" bestFit="1" customWidth="1"/>
    <col min="8713" max="8713" width="16.5546875" bestFit="1" customWidth="1"/>
    <col min="8714" max="8714" width="12.5546875" customWidth="1"/>
    <col min="8715" max="8715" width="17.5546875" bestFit="1" customWidth="1"/>
    <col min="8716" max="8717" width="18.109375" bestFit="1" customWidth="1"/>
    <col min="8718" max="8718" width="12.88671875" bestFit="1" customWidth="1"/>
    <col min="8719" max="8720" width="16.5546875" bestFit="1" customWidth="1"/>
    <col min="8721" max="8722" width="13.109375" bestFit="1" customWidth="1"/>
    <col min="8723" max="8723" width="15.5546875" bestFit="1" customWidth="1"/>
    <col min="8724" max="8724" width="13.6640625" bestFit="1" customWidth="1"/>
    <col min="8725" max="8727" width="12.33203125" bestFit="1" customWidth="1"/>
    <col min="8728" max="8728" width="17.5546875" bestFit="1" customWidth="1"/>
    <col min="8729" max="8729" width="12.33203125" bestFit="1" customWidth="1"/>
    <col min="8730" max="8730" width="13.44140625" bestFit="1" customWidth="1"/>
    <col min="8965" max="8965" width="33.6640625" customWidth="1"/>
    <col min="8966" max="8966" width="16" customWidth="1"/>
    <col min="8967" max="8968" width="15" bestFit="1" customWidth="1"/>
    <col min="8969" max="8969" width="16.5546875" bestFit="1" customWidth="1"/>
    <col min="8970" max="8970" width="12.5546875" customWidth="1"/>
    <col min="8971" max="8971" width="17.5546875" bestFit="1" customWidth="1"/>
    <col min="8972" max="8973" width="18.109375" bestFit="1" customWidth="1"/>
    <col min="8974" max="8974" width="12.88671875" bestFit="1" customWidth="1"/>
    <col min="8975" max="8976" width="16.5546875" bestFit="1" customWidth="1"/>
    <col min="8977" max="8978" width="13.109375" bestFit="1" customWidth="1"/>
    <col min="8979" max="8979" width="15.5546875" bestFit="1" customWidth="1"/>
    <col min="8980" max="8980" width="13.6640625" bestFit="1" customWidth="1"/>
    <col min="8981" max="8983" width="12.33203125" bestFit="1" customWidth="1"/>
    <col min="8984" max="8984" width="17.5546875" bestFit="1" customWidth="1"/>
    <col min="8985" max="8985" width="12.33203125" bestFit="1" customWidth="1"/>
    <col min="8986" max="8986" width="13.44140625" bestFit="1" customWidth="1"/>
    <col min="9221" max="9221" width="33.6640625" customWidth="1"/>
    <col min="9222" max="9222" width="16" customWidth="1"/>
    <col min="9223" max="9224" width="15" bestFit="1" customWidth="1"/>
    <col min="9225" max="9225" width="16.5546875" bestFit="1" customWidth="1"/>
    <col min="9226" max="9226" width="12.5546875" customWidth="1"/>
    <col min="9227" max="9227" width="17.5546875" bestFit="1" customWidth="1"/>
    <col min="9228" max="9229" width="18.109375" bestFit="1" customWidth="1"/>
    <col min="9230" max="9230" width="12.88671875" bestFit="1" customWidth="1"/>
    <col min="9231" max="9232" width="16.5546875" bestFit="1" customWidth="1"/>
    <col min="9233" max="9234" width="13.109375" bestFit="1" customWidth="1"/>
    <col min="9235" max="9235" width="15.5546875" bestFit="1" customWidth="1"/>
    <col min="9236" max="9236" width="13.6640625" bestFit="1" customWidth="1"/>
    <col min="9237" max="9239" width="12.33203125" bestFit="1" customWidth="1"/>
    <col min="9240" max="9240" width="17.5546875" bestFit="1" customWidth="1"/>
    <col min="9241" max="9241" width="12.33203125" bestFit="1" customWidth="1"/>
    <col min="9242" max="9242" width="13.44140625" bestFit="1" customWidth="1"/>
    <col min="9477" max="9477" width="33.6640625" customWidth="1"/>
    <col min="9478" max="9478" width="16" customWidth="1"/>
    <col min="9479" max="9480" width="15" bestFit="1" customWidth="1"/>
    <col min="9481" max="9481" width="16.5546875" bestFit="1" customWidth="1"/>
    <col min="9482" max="9482" width="12.5546875" customWidth="1"/>
    <col min="9483" max="9483" width="17.5546875" bestFit="1" customWidth="1"/>
    <col min="9484" max="9485" width="18.109375" bestFit="1" customWidth="1"/>
    <col min="9486" max="9486" width="12.88671875" bestFit="1" customWidth="1"/>
    <col min="9487" max="9488" width="16.5546875" bestFit="1" customWidth="1"/>
    <col min="9489" max="9490" width="13.109375" bestFit="1" customWidth="1"/>
    <col min="9491" max="9491" width="15.5546875" bestFit="1" customWidth="1"/>
    <col min="9492" max="9492" width="13.6640625" bestFit="1" customWidth="1"/>
    <col min="9493" max="9495" width="12.33203125" bestFit="1" customWidth="1"/>
    <col min="9496" max="9496" width="17.5546875" bestFit="1" customWidth="1"/>
    <col min="9497" max="9497" width="12.33203125" bestFit="1" customWidth="1"/>
    <col min="9498" max="9498" width="13.44140625" bestFit="1" customWidth="1"/>
    <col min="9733" max="9733" width="33.6640625" customWidth="1"/>
    <col min="9734" max="9734" width="16" customWidth="1"/>
    <col min="9735" max="9736" width="15" bestFit="1" customWidth="1"/>
    <col min="9737" max="9737" width="16.5546875" bestFit="1" customWidth="1"/>
    <col min="9738" max="9738" width="12.5546875" customWidth="1"/>
    <col min="9739" max="9739" width="17.5546875" bestFit="1" customWidth="1"/>
    <col min="9740" max="9741" width="18.109375" bestFit="1" customWidth="1"/>
    <col min="9742" max="9742" width="12.88671875" bestFit="1" customWidth="1"/>
    <col min="9743" max="9744" width="16.5546875" bestFit="1" customWidth="1"/>
    <col min="9745" max="9746" width="13.109375" bestFit="1" customWidth="1"/>
    <col min="9747" max="9747" width="15.5546875" bestFit="1" customWidth="1"/>
    <col min="9748" max="9748" width="13.6640625" bestFit="1" customWidth="1"/>
    <col min="9749" max="9751" width="12.33203125" bestFit="1" customWidth="1"/>
    <col min="9752" max="9752" width="17.5546875" bestFit="1" customWidth="1"/>
    <col min="9753" max="9753" width="12.33203125" bestFit="1" customWidth="1"/>
    <col min="9754" max="9754" width="13.44140625" bestFit="1" customWidth="1"/>
    <col min="9989" max="9989" width="33.6640625" customWidth="1"/>
    <col min="9990" max="9990" width="16" customWidth="1"/>
    <col min="9991" max="9992" width="15" bestFit="1" customWidth="1"/>
    <col min="9993" max="9993" width="16.5546875" bestFit="1" customWidth="1"/>
    <col min="9994" max="9994" width="12.5546875" customWidth="1"/>
    <col min="9995" max="9995" width="17.5546875" bestFit="1" customWidth="1"/>
    <col min="9996" max="9997" width="18.109375" bestFit="1" customWidth="1"/>
    <col min="9998" max="9998" width="12.88671875" bestFit="1" customWidth="1"/>
    <col min="9999" max="10000" width="16.5546875" bestFit="1" customWidth="1"/>
    <col min="10001" max="10002" width="13.109375" bestFit="1" customWidth="1"/>
    <col min="10003" max="10003" width="15.5546875" bestFit="1" customWidth="1"/>
    <col min="10004" max="10004" width="13.6640625" bestFit="1" customWidth="1"/>
    <col min="10005" max="10007" width="12.33203125" bestFit="1" customWidth="1"/>
    <col min="10008" max="10008" width="17.5546875" bestFit="1" customWidth="1"/>
    <col min="10009" max="10009" width="12.33203125" bestFit="1" customWidth="1"/>
    <col min="10010" max="10010" width="13.44140625" bestFit="1" customWidth="1"/>
    <col min="10245" max="10245" width="33.6640625" customWidth="1"/>
    <col min="10246" max="10246" width="16" customWidth="1"/>
    <col min="10247" max="10248" width="15" bestFit="1" customWidth="1"/>
    <col min="10249" max="10249" width="16.5546875" bestFit="1" customWidth="1"/>
    <col min="10250" max="10250" width="12.5546875" customWidth="1"/>
    <col min="10251" max="10251" width="17.5546875" bestFit="1" customWidth="1"/>
    <col min="10252" max="10253" width="18.109375" bestFit="1" customWidth="1"/>
    <col min="10254" max="10254" width="12.88671875" bestFit="1" customWidth="1"/>
    <col min="10255" max="10256" width="16.5546875" bestFit="1" customWidth="1"/>
    <col min="10257" max="10258" width="13.109375" bestFit="1" customWidth="1"/>
    <col min="10259" max="10259" width="15.5546875" bestFit="1" customWidth="1"/>
    <col min="10260" max="10260" width="13.6640625" bestFit="1" customWidth="1"/>
    <col min="10261" max="10263" width="12.33203125" bestFit="1" customWidth="1"/>
    <col min="10264" max="10264" width="17.5546875" bestFit="1" customWidth="1"/>
    <col min="10265" max="10265" width="12.33203125" bestFit="1" customWidth="1"/>
    <col min="10266" max="10266" width="13.44140625" bestFit="1" customWidth="1"/>
    <col min="10501" max="10501" width="33.6640625" customWidth="1"/>
    <col min="10502" max="10502" width="16" customWidth="1"/>
    <col min="10503" max="10504" width="15" bestFit="1" customWidth="1"/>
    <col min="10505" max="10505" width="16.5546875" bestFit="1" customWidth="1"/>
    <col min="10506" max="10506" width="12.5546875" customWidth="1"/>
    <col min="10507" max="10507" width="17.5546875" bestFit="1" customWidth="1"/>
    <col min="10508" max="10509" width="18.109375" bestFit="1" customWidth="1"/>
    <col min="10510" max="10510" width="12.88671875" bestFit="1" customWidth="1"/>
    <col min="10511" max="10512" width="16.5546875" bestFit="1" customWidth="1"/>
    <col min="10513" max="10514" width="13.109375" bestFit="1" customWidth="1"/>
    <col min="10515" max="10515" width="15.5546875" bestFit="1" customWidth="1"/>
    <col min="10516" max="10516" width="13.6640625" bestFit="1" customWidth="1"/>
    <col min="10517" max="10519" width="12.33203125" bestFit="1" customWidth="1"/>
    <col min="10520" max="10520" width="17.5546875" bestFit="1" customWidth="1"/>
    <col min="10521" max="10521" width="12.33203125" bestFit="1" customWidth="1"/>
    <col min="10522" max="10522" width="13.44140625" bestFit="1" customWidth="1"/>
    <col min="10757" max="10757" width="33.6640625" customWidth="1"/>
    <col min="10758" max="10758" width="16" customWidth="1"/>
    <col min="10759" max="10760" width="15" bestFit="1" customWidth="1"/>
    <col min="10761" max="10761" width="16.5546875" bestFit="1" customWidth="1"/>
    <col min="10762" max="10762" width="12.5546875" customWidth="1"/>
    <col min="10763" max="10763" width="17.5546875" bestFit="1" customWidth="1"/>
    <col min="10764" max="10765" width="18.109375" bestFit="1" customWidth="1"/>
    <col min="10766" max="10766" width="12.88671875" bestFit="1" customWidth="1"/>
    <col min="10767" max="10768" width="16.5546875" bestFit="1" customWidth="1"/>
    <col min="10769" max="10770" width="13.109375" bestFit="1" customWidth="1"/>
    <col min="10771" max="10771" width="15.5546875" bestFit="1" customWidth="1"/>
    <col min="10772" max="10772" width="13.6640625" bestFit="1" customWidth="1"/>
    <col min="10773" max="10775" width="12.33203125" bestFit="1" customWidth="1"/>
    <col min="10776" max="10776" width="17.5546875" bestFit="1" customWidth="1"/>
    <col min="10777" max="10777" width="12.33203125" bestFit="1" customWidth="1"/>
    <col min="10778" max="10778" width="13.44140625" bestFit="1" customWidth="1"/>
    <col min="11013" max="11013" width="33.6640625" customWidth="1"/>
    <col min="11014" max="11014" width="16" customWidth="1"/>
    <col min="11015" max="11016" width="15" bestFit="1" customWidth="1"/>
    <col min="11017" max="11017" width="16.5546875" bestFit="1" customWidth="1"/>
    <col min="11018" max="11018" width="12.5546875" customWidth="1"/>
    <col min="11019" max="11019" width="17.5546875" bestFit="1" customWidth="1"/>
    <col min="11020" max="11021" width="18.109375" bestFit="1" customWidth="1"/>
    <col min="11022" max="11022" width="12.88671875" bestFit="1" customWidth="1"/>
    <col min="11023" max="11024" width="16.5546875" bestFit="1" customWidth="1"/>
    <col min="11025" max="11026" width="13.109375" bestFit="1" customWidth="1"/>
    <col min="11027" max="11027" width="15.5546875" bestFit="1" customWidth="1"/>
    <col min="11028" max="11028" width="13.6640625" bestFit="1" customWidth="1"/>
    <col min="11029" max="11031" width="12.33203125" bestFit="1" customWidth="1"/>
    <col min="11032" max="11032" width="17.5546875" bestFit="1" customWidth="1"/>
    <col min="11033" max="11033" width="12.33203125" bestFit="1" customWidth="1"/>
    <col min="11034" max="11034" width="13.44140625" bestFit="1" customWidth="1"/>
    <col min="11269" max="11269" width="33.6640625" customWidth="1"/>
    <col min="11270" max="11270" width="16" customWidth="1"/>
    <col min="11271" max="11272" width="15" bestFit="1" customWidth="1"/>
    <col min="11273" max="11273" width="16.5546875" bestFit="1" customWidth="1"/>
    <col min="11274" max="11274" width="12.5546875" customWidth="1"/>
    <col min="11275" max="11275" width="17.5546875" bestFit="1" customWidth="1"/>
    <col min="11276" max="11277" width="18.109375" bestFit="1" customWidth="1"/>
    <col min="11278" max="11278" width="12.88671875" bestFit="1" customWidth="1"/>
    <col min="11279" max="11280" width="16.5546875" bestFit="1" customWidth="1"/>
    <col min="11281" max="11282" width="13.109375" bestFit="1" customWidth="1"/>
    <col min="11283" max="11283" width="15.5546875" bestFit="1" customWidth="1"/>
    <col min="11284" max="11284" width="13.6640625" bestFit="1" customWidth="1"/>
    <col min="11285" max="11287" width="12.33203125" bestFit="1" customWidth="1"/>
    <col min="11288" max="11288" width="17.5546875" bestFit="1" customWidth="1"/>
    <col min="11289" max="11289" width="12.33203125" bestFit="1" customWidth="1"/>
    <col min="11290" max="11290" width="13.44140625" bestFit="1" customWidth="1"/>
    <col min="11525" max="11525" width="33.6640625" customWidth="1"/>
    <col min="11526" max="11526" width="16" customWidth="1"/>
    <col min="11527" max="11528" width="15" bestFit="1" customWidth="1"/>
    <col min="11529" max="11529" width="16.5546875" bestFit="1" customWidth="1"/>
    <col min="11530" max="11530" width="12.5546875" customWidth="1"/>
    <col min="11531" max="11531" width="17.5546875" bestFit="1" customWidth="1"/>
    <col min="11532" max="11533" width="18.109375" bestFit="1" customWidth="1"/>
    <col min="11534" max="11534" width="12.88671875" bestFit="1" customWidth="1"/>
    <col min="11535" max="11536" width="16.5546875" bestFit="1" customWidth="1"/>
    <col min="11537" max="11538" width="13.109375" bestFit="1" customWidth="1"/>
    <col min="11539" max="11539" width="15.5546875" bestFit="1" customWidth="1"/>
    <col min="11540" max="11540" width="13.6640625" bestFit="1" customWidth="1"/>
    <col min="11541" max="11543" width="12.33203125" bestFit="1" customWidth="1"/>
    <col min="11544" max="11544" width="17.5546875" bestFit="1" customWidth="1"/>
    <col min="11545" max="11545" width="12.33203125" bestFit="1" customWidth="1"/>
    <col min="11546" max="11546" width="13.44140625" bestFit="1" customWidth="1"/>
    <col min="11781" max="11781" width="33.6640625" customWidth="1"/>
    <col min="11782" max="11782" width="16" customWidth="1"/>
    <col min="11783" max="11784" width="15" bestFit="1" customWidth="1"/>
    <col min="11785" max="11785" width="16.5546875" bestFit="1" customWidth="1"/>
    <col min="11786" max="11786" width="12.5546875" customWidth="1"/>
    <col min="11787" max="11787" width="17.5546875" bestFit="1" customWidth="1"/>
    <col min="11788" max="11789" width="18.109375" bestFit="1" customWidth="1"/>
    <col min="11790" max="11790" width="12.88671875" bestFit="1" customWidth="1"/>
    <col min="11791" max="11792" width="16.5546875" bestFit="1" customWidth="1"/>
    <col min="11793" max="11794" width="13.109375" bestFit="1" customWidth="1"/>
    <col min="11795" max="11795" width="15.5546875" bestFit="1" customWidth="1"/>
    <col min="11796" max="11796" width="13.6640625" bestFit="1" customWidth="1"/>
    <col min="11797" max="11799" width="12.33203125" bestFit="1" customWidth="1"/>
    <col min="11800" max="11800" width="17.5546875" bestFit="1" customWidth="1"/>
    <col min="11801" max="11801" width="12.33203125" bestFit="1" customWidth="1"/>
    <col min="11802" max="11802" width="13.44140625" bestFit="1" customWidth="1"/>
    <col min="12037" max="12037" width="33.6640625" customWidth="1"/>
    <col min="12038" max="12038" width="16" customWidth="1"/>
    <col min="12039" max="12040" width="15" bestFit="1" customWidth="1"/>
    <col min="12041" max="12041" width="16.5546875" bestFit="1" customWidth="1"/>
    <col min="12042" max="12042" width="12.5546875" customWidth="1"/>
    <col min="12043" max="12043" width="17.5546875" bestFit="1" customWidth="1"/>
    <col min="12044" max="12045" width="18.109375" bestFit="1" customWidth="1"/>
    <col min="12046" max="12046" width="12.88671875" bestFit="1" customWidth="1"/>
    <col min="12047" max="12048" width="16.5546875" bestFit="1" customWidth="1"/>
    <col min="12049" max="12050" width="13.109375" bestFit="1" customWidth="1"/>
    <col min="12051" max="12051" width="15.5546875" bestFit="1" customWidth="1"/>
    <col min="12052" max="12052" width="13.6640625" bestFit="1" customWidth="1"/>
    <col min="12053" max="12055" width="12.33203125" bestFit="1" customWidth="1"/>
    <col min="12056" max="12056" width="17.5546875" bestFit="1" customWidth="1"/>
    <col min="12057" max="12057" width="12.33203125" bestFit="1" customWidth="1"/>
    <col min="12058" max="12058" width="13.44140625" bestFit="1" customWidth="1"/>
    <col min="12293" max="12293" width="33.6640625" customWidth="1"/>
    <col min="12294" max="12294" width="16" customWidth="1"/>
    <col min="12295" max="12296" width="15" bestFit="1" customWidth="1"/>
    <col min="12297" max="12297" width="16.5546875" bestFit="1" customWidth="1"/>
    <col min="12298" max="12298" width="12.5546875" customWidth="1"/>
    <col min="12299" max="12299" width="17.5546875" bestFit="1" customWidth="1"/>
    <col min="12300" max="12301" width="18.109375" bestFit="1" customWidth="1"/>
    <col min="12302" max="12302" width="12.88671875" bestFit="1" customWidth="1"/>
    <col min="12303" max="12304" width="16.5546875" bestFit="1" customWidth="1"/>
    <col min="12305" max="12306" width="13.109375" bestFit="1" customWidth="1"/>
    <col min="12307" max="12307" width="15.5546875" bestFit="1" customWidth="1"/>
    <col min="12308" max="12308" width="13.6640625" bestFit="1" customWidth="1"/>
    <col min="12309" max="12311" width="12.33203125" bestFit="1" customWidth="1"/>
    <col min="12312" max="12312" width="17.5546875" bestFit="1" customWidth="1"/>
    <col min="12313" max="12313" width="12.33203125" bestFit="1" customWidth="1"/>
    <col min="12314" max="12314" width="13.44140625" bestFit="1" customWidth="1"/>
    <col min="12549" max="12549" width="33.6640625" customWidth="1"/>
    <col min="12550" max="12550" width="16" customWidth="1"/>
    <col min="12551" max="12552" width="15" bestFit="1" customWidth="1"/>
    <col min="12553" max="12553" width="16.5546875" bestFit="1" customWidth="1"/>
    <col min="12554" max="12554" width="12.5546875" customWidth="1"/>
    <col min="12555" max="12555" width="17.5546875" bestFit="1" customWidth="1"/>
    <col min="12556" max="12557" width="18.109375" bestFit="1" customWidth="1"/>
    <col min="12558" max="12558" width="12.88671875" bestFit="1" customWidth="1"/>
    <col min="12559" max="12560" width="16.5546875" bestFit="1" customWidth="1"/>
    <col min="12561" max="12562" width="13.109375" bestFit="1" customWidth="1"/>
    <col min="12563" max="12563" width="15.5546875" bestFit="1" customWidth="1"/>
    <col min="12564" max="12564" width="13.6640625" bestFit="1" customWidth="1"/>
    <col min="12565" max="12567" width="12.33203125" bestFit="1" customWidth="1"/>
    <col min="12568" max="12568" width="17.5546875" bestFit="1" customWidth="1"/>
    <col min="12569" max="12569" width="12.33203125" bestFit="1" customWidth="1"/>
    <col min="12570" max="12570" width="13.44140625" bestFit="1" customWidth="1"/>
    <col min="12805" max="12805" width="33.6640625" customWidth="1"/>
    <col min="12806" max="12806" width="16" customWidth="1"/>
    <col min="12807" max="12808" width="15" bestFit="1" customWidth="1"/>
    <col min="12809" max="12809" width="16.5546875" bestFit="1" customWidth="1"/>
    <col min="12810" max="12810" width="12.5546875" customWidth="1"/>
    <col min="12811" max="12811" width="17.5546875" bestFit="1" customWidth="1"/>
    <col min="12812" max="12813" width="18.109375" bestFit="1" customWidth="1"/>
    <col min="12814" max="12814" width="12.88671875" bestFit="1" customWidth="1"/>
    <col min="12815" max="12816" width="16.5546875" bestFit="1" customWidth="1"/>
    <col min="12817" max="12818" width="13.109375" bestFit="1" customWidth="1"/>
    <col min="12819" max="12819" width="15.5546875" bestFit="1" customWidth="1"/>
    <col min="12820" max="12820" width="13.6640625" bestFit="1" customWidth="1"/>
    <col min="12821" max="12823" width="12.33203125" bestFit="1" customWidth="1"/>
    <col min="12824" max="12824" width="17.5546875" bestFit="1" customWidth="1"/>
    <col min="12825" max="12825" width="12.33203125" bestFit="1" customWidth="1"/>
    <col min="12826" max="12826" width="13.44140625" bestFit="1" customWidth="1"/>
    <col min="13061" max="13061" width="33.6640625" customWidth="1"/>
    <col min="13062" max="13062" width="16" customWidth="1"/>
    <col min="13063" max="13064" width="15" bestFit="1" customWidth="1"/>
    <col min="13065" max="13065" width="16.5546875" bestFit="1" customWidth="1"/>
    <col min="13066" max="13066" width="12.5546875" customWidth="1"/>
    <col min="13067" max="13067" width="17.5546875" bestFit="1" customWidth="1"/>
    <col min="13068" max="13069" width="18.109375" bestFit="1" customWidth="1"/>
    <col min="13070" max="13070" width="12.88671875" bestFit="1" customWidth="1"/>
    <col min="13071" max="13072" width="16.5546875" bestFit="1" customWidth="1"/>
    <col min="13073" max="13074" width="13.109375" bestFit="1" customWidth="1"/>
    <col min="13075" max="13075" width="15.5546875" bestFit="1" customWidth="1"/>
    <col min="13076" max="13076" width="13.6640625" bestFit="1" customWidth="1"/>
    <col min="13077" max="13079" width="12.33203125" bestFit="1" customWidth="1"/>
    <col min="13080" max="13080" width="17.5546875" bestFit="1" customWidth="1"/>
    <col min="13081" max="13081" width="12.33203125" bestFit="1" customWidth="1"/>
    <col min="13082" max="13082" width="13.44140625" bestFit="1" customWidth="1"/>
    <col min="13317" max="13317" width="33.6640625" customWidth="1"/>
    <col min="13318" max="13318" width="16" customWidth="1"/>
    <col min="13319" max="13320" width="15" bestFit="1" customWidth="1"/>
    <col min="13321" max="13321" width="16.5546875" bestFit="1" customWidth="1"/>
    <col min="13322" max="13322" width="12.5546875" customWidth="1"/>
    <col min="13323" max="13323" width="17.5546875" bestFit="1" customWidth="1"/>
    <col min="13324" max="13325" width="18.109375" bestFit="1" customWidth="1"/>
    <col min="13326" max="13326" width="12.88671875" bestFit="1" customWidth="1"/>
    <col min="13327" max="13328" width="16.5546875" bestFit="1" customWidth="1"/>
    <col min="13329" max="13330" width="13.109375" bestFit="1" customWidth="1"/>
    <col min="13331" max="13331" width="15.5546875" bestFit="1" customWidth="1"/>
    <col min="13332" max="13332" width="13.6640625" bestFit="1" customWidth="1"/>
    <col min="13333" max="13335" width="12.33203125" bestFit="1" customWidth="1"/>
    <col min="13336" max="13336" width="17.5546875" bestFit="1" customWidth="1"/>
    <col min="13337" max="13337" width="12.33203125" bestFit="1" customWidth="1"/>
    <col min="13338" max="13338" width="13.44140625" bestFit="1" customWidth="1"/>
    <col min="13573" max="13573" width="33.6640625" customWidth="1"/>
    <col min="13574" max="13574" width="16" customWidth="1"/>
    <col min="13575" max="13576" width="15" bestFit="1" customWidth="1"/>
    <col min="13577" max="13577" width="16.5546875" bestFit="1" customWidth="1"/>
    <col min="13578" max="13578" width="12.5546875" customWidth="1"/>
    <col min="13579" max="13579" width="17.5546875" bestFit="1" customWidth="1"/>
    <col min="13580" max="13581" width="18.109375" bestFit="1" customWidth="1"/>
    <col min="13582" max="13582" width="12.88671875" bestFit="1" customWidth="1"/>
    <col min="13583" max="13584" width="16.5546875" bestFit="1" customWidth="1"/>
    <col min="13585" max="13586" width="13.109375" bestFit="1" customWidth="1"/>
    <col min="13587" max="13587" width="15.5546875" bestFit="1" customWidth="1"/>
    <col min="13588" max="13588" width="13.6640625" bestFit="1" customWidth="1"/>
    <col min="13589" max="13591" width="12.33203125" bestFit="1" customWidth="1"/>
    <col min="13592" max="13592" width="17.5546875" bestFit="1" customWidth="1"/>
    <col min="13593" max="13593" width="12.33203125" bestFit="1" customWidth="1"/>
    <col min="13594" max="13594" width="13.44140625" bestFit="1" customWidth="1"/>
    <col min="13829" max="13829" width="33.6640625" customWidth="1"/>
    <col min="13830" max="13830" width="16" customWidth="1"/>
    <col min="13831" max="13832" width="15" bestFit="1" customWidth="1"/>
    <col min="13833" max="13833" width="16.5546875" bestFit="1" customWidth="1"/>
    <col min="13834" max="13834" width="12.5546875" customWidth="1"/>
    <col min="13835" max="13835" width="17.5546875" bestFit="1" customWidth="1"/>
    <col min="13836" max="13837" width="18.109375" bestFit="1" customWidth="1"/>
    <col min="13838" max="13838" width="12.88671875" bestFit="1" customWidth="1"/>
    <col min="13839" max="13840" width="16.5546875" bestFit="1" customWidth="1"/>
    <col min="13841" max="13842" width="13.109375" bestFit="1" customWidth="1"/>
    <col min="13843" max="13843" width="15.5546875" bestFit="1" customWidth="1"/>
    <col min="13844" max="13844" width="13.6640625" bestFit="1" customWidth="1"/>
    <col min="13845" max="13847" width="12.33203125" bestFit="1" customWidth="1"/>
    <col min="13848" max="13848" width="17.5546875" bestFit="1" customWidth="1"/>
    <col min="13849" max="13849" width="12.33203125" bestFit="1" customWidth="1"/>
    <col min="13850" max="13850" width="13.44140625" bestFit="1" customWidth="1"/>
    <col min="14085" max="14085" width="33.6640625" customWidth="1"/>
    <col min="14086" max="14086" width="16" customWidth="1"/>
    <col min="14087" max="14088" width="15" bestFit="1" customWidth="1"/>
    <col min="14089" max="14089" width="16.5546875" bestFit="1" customWidth="1"/>
    <col min="14090" max="14090" width="12.5546875" customWidth="1"/>
    <col min="14091" max="14091" width="17.5546875" bestFit="1" customWidth="1"/>
    <col min="14092" max="14093" width="18.109375" bestFit="1" customWidth="1"/>
    <col min="14094" max="14094" width="12.88671875" bestFit="1" customWidth="1"/>
    <col min="14095" max="14096" width="16.5546875" bestFit="1" customWidth="1"/>
    <col min="14097" max="14098" width="13.109375" bestFit="1" customWidth="1"/>
    <col min="14099" max="14099" width="15.5546875" bestFit="1" customWidth="1"/>
    <col min="14100" max="14100" width="13.6640625" bestFit="1" customWidth="1"/>
    <col min="14101" max="14103" width="12.33203125" bestFit="1" customWidth="1"/>
    <col min="14104" max="14104" width="17.5546875" bestFit="1" customWidth="1"/>
    <col min="14105" max="14105" width="12.33203125" bestFit="1" customWidth="1"/>
    <col min="14106" max="14106" width="13.44140625" bestFit="1" customWidth="1"/>
    <col min="14341" max="14341" width="33.6640625" customWidth="1"/>
    <col min="14342" max="14342" width="16" customWidth="1"/>
    <col min="14343" max="14344" width="15" bestFit="1" customWidth="1"/>
    <col min="14345" max="14345" width="16.5546875" bestFit="1" customWidth="1"/>
    <col min="14346" max="14346" width="12.5546875" customWidth="1"/>
    <col min="14347" max="14347" width="17.5546875" bestFit="1" customWidth="1"/>
    <col min="14348" max="14349" width="18.109375" bestFit="1" customWidth="1"/>
    <col min="14350" max="14350" width="12.88671875" bestFit="1" customWidth="1"/>
    <col min="14351" max="14352" width="16.5546875" bestFit="1" customWidth="1"/>
    <col min="14353" max="14354" width="13.109375" bestFit="1" customWidth="1"/>
    <col min="14355" max="14355" width="15.5546875" bestFit="1" customWidth="1"/>
    <col min="14356" max="14356" width="13.6640625" bestFit="1" customWidth="1"/>
    <col min="14357" max="14359" width="12.33203125" bestFit="1" customWidth="1"/>
    <col min="14360" max="14360" width="17.5546875" bestFit="1" customWidth="1"/>
    <col min="14361" max="14361" width="12.33203125" bestFit="1" customWidth="1"/>
    <col min="14362" max="14362" width="13.44140625" bestFit="1" customWidth="1"/>
    <col min="14597" max="14597" width="33.6640625" customWidth="1"/>
    <col min="14598" max="14598" width="16" customWidth="1"/>
    <col min="14599" max="14600" width="15" bestFit="1" customWidth="1"/>
    <col min="14601" max="14601" width="16.5546875" bestFit="1" customWidth="1"/>
    <col min="14602" max="14602" width="12.5546875" customWidth="1"/>
    <col min="14603" max="14603" width="17.5546875" bestFit="1" customWidth="1"/>
    <col min="14604" max="14605" width="18.109375" bestFit="1" customWidth="1"/>
    <col min="14606" max="14606" width="12.88671875" bestFit="1" customWidth="1"/>
    <col min="14607" max="14608" width="16.5546875" bestFit="1" customWidth="1"/>
    <col min="14609" max="14610" width="13.109375" bestFit="1" customWidth="1"/>
    <col min="14611" max="14611" width="15.5546875" bestFit="1" customWidth="1"/>
    <col min="14612" max="14612" width="13.6640625" bestFit="1" customWidth="1"/>
    <col min="14613" max="14615" width="12.33203125" bestFit="1" customWidth="1"/>
    <col min="14616" max="14616" width="17.5546875" bestFit="1" customWidth="1"/>
    <col min="14617" max="14617" width="12.33203125" bestFit="1" customWidth="1"/>
    <col min="14618" max="14618" width="13.44140625" bestFit="1" customWidth="1"/>
    <col min="14853" max="14853" width="33.6640625" customWidth="1"/>
    <col min="14854" max="14854" width="16" customWidth="1"/>
    <col min="14855" max="14856" width="15" bestFit="1" customWidth="1"/>
    <col min="14857" max="14857" width="16.5546875" bestFit="1" customWidth="1"/>
    <col min="14858" max="14858" width="12.5546875" customWidth="1"/>
    <col min="14859" max="14859" width="17.5546875" bestFit="1" customWidth="1"/>
    <col min="14860" max="14861" width="18.109375" bestFit="1" customWidth="1"/>
    <col min="14862" max="14862" width="12.88671875" bestFit="1" customWidth="1"/>
    <col min="14863" max="14864" width="16.5546875" bestFit="1" customWidth="1"/>
    <col min="14865" max="14866" width="13.109375" bestFit="1" customWidth="1"/>
    <col min="14867" max="14867" width="15.5546875" bestFit="1" customWidth="1"/>
    <col min="14868" max="14868" width="13.6640625" bestFit="1" customWidth="1"/>
    <col min="14869" max="14871" width="12.33203125" bestFit="1" customWidth="1"/>
    <col min="14872" max="14872" width="17.5546875" bestFit="1" customWidth="1"/>
    <col min="14873" max="14873" width="12.33203125" bestFit="1" customWidth="1"/>
    <col min="14874" max="14874" width="13.44140625" bestFit="1" customWidth="1"/>
    <col min="15109" max="15109" width="33.6640625" customWidth="1"/>
    <col min="15110" max="15110" width="16" customWidth="1"/>
    <col min="15111" max="15112" width="15" bestFit="1" customWidth="1"/>
    <col min="15113" max="15113" width="16.5546875" bestFit="1" customWidth="1"/>
    <col min="15114" max="15114" width="12.5546875" customWidth="1"/>
    <col min="15115" max="15115" width="17.5546875" bestFit="1" customWidth="1"/>
    <col min="15116" max="15117" width="18.109375" bestFit="1" customWidth="1"/>
    <col min="15118" max="15118" width="12.88671875" bestFit="1" customWidth="1"/>
    <col min="15119" max="15120" width="16.5546875" bestFit="1" customWidth="1"/>
    <col min="15121" max="15122" width="13.109375" bestFit="1" customWidth="1"/>
    <col min="15123" max="15123" width="15.5546875" bestFit="1" customWidth="1"/>
    <col min="15124" max="15124" width="13.6640625" bestFit="1" customWidth="1"/>
    <col min="15125" max="15127" width="12.33203125" bestFit="1" customWidth="1"/>
    <col min="15128" max="15128" width="17.5546875" bestFit="1" customWidth="1"/>
    <col min="15129" max="15129" width="12.33203125" bestFit="1" customWidth="1"/>
    <col min="15130" max="15130" width="13.44140625" bestFit="1" customWidth="1"/>
    <col min="15365" max="15365" width="33.6640625" customWidth="1"/>
    <col min="15366" max="15366" width="16" customWidth="1"/>
    <col min="15367" max="15368" width="15" bestFit="1" customWidth="1"/>
    <col min="15369" max="15369" width="16.5546875" bestFit="1" customWidth="1"/>
    <col min="15370" max="15370" width="12.5546875" customWidth="1"/>
    <col min="15371" max="15371" width="17.5546875" bestFit="1" customWidth="1"/>
    <col min="15372" max="15373" width="18.109375" bestFit="1" customWidth="1"/>
    <col min="15374" max="15374" width="12.88671875" bestFit="1" customWidth="1"/>
    <col min="15375" max="15376" width="16.5546875" bestFit="1" customWidth="1"/>
    <col min="15377" max="15378" width="13.109375" bestFit="1" customWidth="1"/>
    <col min="15379" max="15379" width="15.5546875" bestFit="1" customWidth="1"/>
    <col min="15380" max="15380" width="13.6640625" bestFit="1" customWidth="1"/>
    <col min="15381" max="15383" width="12.33203125" bestFit="1" customWidth="1"/>
    <col min="15384" max="15384" width="17.5546875" bestFit="1" customWidth="1"/>
    <col min="15385" max="15385" width="12.33203125" bestFit="1" customWidth="1"/>
    <col min="15386" max="15386" width="13.44140625" bestFit="1" customWidth="1"/>
    <col min="15621" max="15621" width="33.6640625" customWidth="1"/>
    <col min="15622" max="15622" width="16" customWidth="1"/>
    <col min="15623" max="15624" width="15" bestFit="1" customWidth="1"/>
    <col min="15625" max="15625" width="16.5546875" bestFit="1" customWidth="1"/>
    <col min="15626" max="15626" width="12.5546875" customWidth="1"/>
    <col min="15627" max="15627" width="17.5546875" bestFit="1" customWidth="1"/>
    <col min="15628" max="15629" width="18.109375" bestFit="1" customWidth="1"/>
    <col min="15630" max="15630" width="12.88671875" bestFit="1" customWidth="1"/>
    <col min="15631" max="15632" width="16.5546875" bestFit="1" customWidth="1"/>
    <col min="15633" max="15634" width="13.109375" bestFit="1" customWidth="1"/>
    <col min="15635" max="15635" width="15.5546875" bestFit="1" customWidth="1"/>
    <col min="15636" max="15636" width="13.6640625" bestFit="1" customWidth="1"/>
    <col min="15637" max="15639" width="12.33203125" bestFit="1" customWidth="1"/>
    <col min="15640" max="15640" width="17.5546875" bestFit="1" customWidth="1"/>
    <col min="15641" max="15641" width="12.33203125" bestFit="1" customWidth="1"/>
    <col min="15642" max="15642" width="13.44140625" bestFit="1" customWidth="1"/>
    <col min="15877" max="15877" width="33.6640625" customWidth="1"/>
    <col min="15878" max="15878" width="16" customWidth="1"/>
    <col min="15879" max="15880" width="15" bestFit="1" customWidth="1"/>
    <col min="15881" max="15881" width="16.5546875" bestFit="1" customWidth="1"/>
    <col min="15882" max="15882" width="12.5546875" customWidth="1"/>
    <col min="15883" max="15883" width="17.5546875" bestFit="1" customWidth="1"/>
    <col min="15884" max="15885" width="18.109375" bestFit="1" customWidth="1"/>
    <col min="15886" max="15886" width="12.88671875" bestFit="1" customWidth="1"/>
    <col min="15887" max="15888" width="16.5546875" bestFit="1" customWidth="1"/>
    <col min="15889" max="15890" width="13.109375" bestFit="1" customWidth="1"/>
    <col min="15891" max="15891" width="15.5546875" bestFit="1" customWidth="1"/>
    <col min="15892" max="15892" width="13.6640625" bestFit="1" customWidth="1"/>
    <col min="15893" max="15895" width="12.33203125" bestFit="1" customWidth="1"/>
    <col min="15896" max="15896" width="17.5546875" bestFit="1" customWidth="1"/>
    <col min="15897" max="15897" width="12.33203125" bestFit="1" customWidth="1"/>
    <col min="15898" max="15898" width="13.44140625" bestFit="1" customWidth="1"/>
    <col min="16133" max="16133" width="33.6640625" customWidth="1"/>
    <col min="16134" max="16134" width="16" customWidth="1"/>
    <col min="16135" max="16136" width="15" bestFit="1" customWidth="1"/>
    <col min="16137" max="16137" width="16.5546875" bestFit="1" customWidth="1"/>
    <col min="16138" max="16138" width="12.5546875" customWidth="1"/>
    <col min="16139" max="16139" width="17.5546875" bestFit="1" customWidth="1"/>
    <col min="16140" max="16141" width="18.109375" bestFit="1" customWidth="1"/>
    <col min="16142" max="16142" width="12.88671875" bestFit="1" customWidth="1"/>
    <col min="16143" max="16144" width="16.5546875" bestFit="1" customWidth="1"/>
    <col min="16145" max="16146" width="13.109375" bestFit="1" customWidth="1"/>
    <col min="16147" max="16147" width="15.5546875" bestFit="1" customWidth="1"/>
    <col min="16148" max="16148" width="13.6640625" bestFit="1" customWidth="1"/>
    <col min="16149" max="16151" width="12.33203125" bestFit="1" customWidth="1"/>
    <col min="16152" max="16152" width="17.5546875" bestFit="1" customWidth="1"/>
    <col min="16153" max="16153" width="12.33203125" bestFit="1" customWidth="1"/>
    <col min="16154" max="16154" width="13.44140625" bestFit="1" customWidth="1"/>
  </cols>
  <sheetData>
    <row r="1" spans="1:38" ht="14.4">
      <c r="B1" s="379"/>
      <c r="C1" s="379"/>
      <c r="D1" s="379"/>
      <c r="E1" s="379"/>
      <c r="F1" s="379"/>
      <c r="G1" s="379"/>
      <c r="H1" s="379"/>
      <c r="I1" s="379"/>
      <c r="J1" s="379"/>
      <c r="K1" s="379"/>
      <c r="L1" s="379"/>
      <c r="M1" s="379"/>
      <c r="N1" s="379"/>
      <c r="O1" s="379"/>
      <c r="P1" s="379"/>
      <c r="Q1" s="379"/>
      <c r="R1" s="379"/>
      <c r="S1" s="379"/>
      <c r="T1" s="379"/>
      <c r="U1" s="379"/>
      <c r="V1" s="379"/>
      <c r="W1" s="379"/>
      <c r="X1" s="379"/>
      <c r="Y1" s="379"/>
    </row>
    <row r="2" spans="1:38" s="14" customFormat="1" ht="31.5" customHeight="1">
      <c r="A2"/>
      <c r="B2" s="380" t="s">
        <v>67</v>
      </c>
      <c r="C2" s="27" t="s">
        <v>68</v>
      </c>
      <c r="D2" s="380" t="s">
        <v>69</v>
      </c>
      <c r="E2" s="380"/>
      <c r="F2" s="17" t="s">
        <v>68</v>
      </c>
      <c r="G2" s="17" t="s">
        <v>70</v>
      </c>
      <c r="H2" s="381" t="s">
        <v>71</v>
      </c>
      <c r="I2" s="382"/>
      <c r="J2" s="382"/>
      <c r="K2" s="382"/>
      <c r="L2" s="382"/>
      <c r="M2" s="382"/>
      <c r="N2" s="383"/>
      <c r="O2" s="384" t="s">
        <v>72</v>
      </c>
      <c r="P2" s="385"/>
      <c r="Q2" s="385"/>
      <c r="R2" s="385"/>
      <c r="S2" s="386"/>
      <c r="T2" s="387" t="s">
        <v>73</v>
      </c>
      <c r="U2" s="388"/>
      <c r="V2" s="388"/>
      <c r="W2" s="389"/>
      <c r="X2" s="390" t="s">
        <v>74</v>
      </c>
      <c r="Y2" s="392" t="s">
        <v>20</v>
      </c>
    </row>
    <row r="3" spans="1:38" s="14" customFormat="1" ht="39.6" customHeight="1">
      <c r="A3"/>
      <c r="B3" s="380"/>
      <c r="C3" s="9">
        <v>45107</v>
      </c>
      <c r="D3" s="27" t="s">
        <v>75</v>
      </c>
      <c r="E3" s="27" t="s">
        <v>58</v>
      </c>
      <c r="F3" s="23">
        <v>44926</v>
      </c>
      <c r="G3" s="17" t="s">
        <v>76</v>
      </c>
      <c r="H3" s="10" t="s">
        <v>112</v>
      </c>
      <c r="I3" s="11" t="s">
        <v>113</v>
      </c>
      <c r="J3" s="11" t="s">
        <v>77</v>
      </c>
      <c r="K3" s="11" t="s">
        <v>78</v>
      </c>
      <c r="L3" s="11" t="s">
        <v>192</v>
      </c>
      <c r="M3" s="11" t="s">
        <v>193</v>
      </c>
      <c r="N3" s="11" t="s">
        <v>194</v>
      </c>
      <c r="O3" s="12" t="s">
        <v>52</v>
      </c>
      <c r="P3" s="12" t="s">
        <v>114</v>
      </c>
      <c r="Q3" s="12" t="s">
        <v>115</v>
      </c>
      <c r="R3" s="12" t="s">
        <v>54</v>
      </c>
      <c r="S3" s="12" t="s">
        <v>55</v>
      </c>
      <c r="T3" s="13" t="s">
        <v>195</v>
      </c>
      <c r="U3" s="13" t="s">
        <v>116</v>
      </c>
      <c r="V3" s="13" t="s">
        <v>117</v>
      </c>
      <c r="W3" s="13" t="s">
        <v>118</v>
      </c>
      <c r="X3" s="391"/>
      <c r="Y3" s="392"/>
    </row>
    <row r="4" spans="1:38" s="28" customFormat="1" ht="12.75" customHeight="1">
      <c r="A4" s="2"/>
      <c r="B4" s="33" t="s">
        <v>224</v>
      </c>
      <c r="C4" s="35">
        <f>+VLOOKUP(B4,'BG 062023'!B:D,3,FALSE)</f>
        <v>5000000000</v>
      </c>
      <c r="D4" s="36"/>
      <c r="E4" s="36"/>
      <c r="F4" s="26">
        <v>0</v>
      </c>
      <c r="G4" s="26">
        <f t="shared" ref="G4:G9" si="0">+C4-F4+D4-E4</f>
        <v>5000000000</v>
      </c>
      <c r="H4" s="26">
        <v>0</v>
      </c>
      <c r="I4" s="26">
        <v>0</v>
      </c>
      <c r="J4" s="26">
        <v>0</v>
      </c>
      <c r="K4" s="26">
        <v>0</v>
      </c>
      <c r="L4" s="26">
        <v>0</v>
      </c>
      <c r="M4" s="26" t="s">
        <v>80</v>
      </c>
      <c r="N4" s="26">
        <v>0</v>
      </c>
      <c r="O4" s="26">
        <v>0</v>
      </c>
      <c r="P4" s="26">
        <v>0</v>
      </c>
      <c r="Q4" s="26">
        <v>0</v>
      </c>
      <c r="R4" s="26">
        <v>0</v>
      </c>
      <c r="S4" s="26">
        <v>0</v>
      </c>
      <c r="T4" s="26">
        <v>0</v>
      </c>
      <c r="U4" s="26">
        <v>0</v>
      </c>
      <c r="V4" s="26">
        <v>0</v>
      </c>
      <c r="W4" s="26">
        <v>0</v>
      </c>
      <c r="X4" s="26">
        <v>0</v>
      </c>
      <c r="Y4" s="38">
        <f t="shared" ref="Y4:Y10" si="1">SUM(G4:X4)</f>
        <v>5000000000</v>
      </c>
      <c r="Z4" s="37"/>
    </row>
    <row r="5" spans="1:38" s="28" customFormat="1" ht="12.75" customHeight="1">
      <c r="A5" s="2"/>
      <c r="B5" s="34" t="s">
        <v>234</v>
      </c>
      <c r="C5" s="35">
        <f>+VLOOKUP(B5,'BG 062023'!B:D,3,FALSE)</f>
        <v>29090.909090909092</v>
      </c>
      <c r="D5" s="38"/>
      <c r="E5" s="38"/>
      <c r="F5" s="26">
        <v>0</v>
      </c>
      <c r="G5" s="26">
        <f t="shared" si="0"/>
        <v>29090.909090909092</v>
      </c>
      <c r="H5" s="26">
        <v>0</v>
      </c>
      <c r="I5" s="26">
        <v>0</v>
      </c>
      <c r="J5" s="26">
        <v>0</v>
      </c>
      <c r="K5" s="26">
        <v>0</v>
      </c>
      <c r="L5" s="26">
        <v>0</v>
      </c>
      <c r="M5" s="26">
        <f>-G5</f>
        <v>-29090.909090909092</v>
      </c>
      <c r="N5" s="26">
        <v>0</v>
      </c>
      <c r="O5" s="26">
        <v>0</v>
      </c>
      <c r="P5" s="26">
        <v>0</v>
      </c>
      <c r="Q5" s="26">
        <v>0</v>
      </c>
      <c r="R5" s="26">
        <v>0</v>
      </c>
      <c r="S5" s="26">
        <v>0</v>
      </c>
      <c r="T5" s="26">
        <v>0</v>
      </c>
      <c r="U5" s="26">
        <v>0</v>
      </c>
      <c r="V5" s="26">
        <v>0</v>
      </c>
      <c r="W5" s="26">
        <v>0</v>
      </c>
      <c r="X5" s="26">
        <v>0</v>
      </c>
      <c r="Y5" s="38">
        <f t="shared" si="1"/>
        <v>0</v>
      </c>
      <c r="Z5" s="39"/>
    </row>
    <row r="6" spans="1:38" s="28" customFormat="1" ht="12.75" customHeight="1">
      <c r="A6" s="2"/>
      <c r="B6" s="34" t="s">
        <v>238</v>
      </c>
      <c r="C6" s="35">
        <f>+VLOOKUP(B6,'BG 062023'!B:D,3,FALSE)</f>
        <v>-320000</v>
      </c>
      <c r="D6" s="38"/>
      <c r="E6" s="38"/>
      <c r="F6" s="26">
        <v>0</v>
      </c>
      <c r="G6" s="26">
        <f t="shared" si="0"/>
        <v>-320000</v>
      </c>
      <c r="H6" s="26">
        <v>0</v>
      </c>
      <c r="I6" s="26">
        <v>0</v>
      </c>
      <c r="J6" s="26">
        <v>0</v>
      </c>
      <c r="K6" s="26">
        <v>0</v>
      </c>
      <c r="L6" s="26">
        <v>0</v>
      </c>
      <c r="M6" s="26">
        <f>-G6</f>
        <v>320000</v>
      </c>
      <c r="N6" s="26">
        <v>0</v>
      </c>
      <c r="O6" s="26">
        <v>0</v>
      </c>
      <c r="P6" s="26">
        <v>0</v>
      </c>
      <c r="Q6" s="26">
        <v>0</v>
      </c>
      <c r="R6" s="26">
        <v>0</v>
      </c>
      <c r="S6" s="26">
        <v>0</v>
      </c>
      <c r="T6" s="26">
        <v>0</v>
      </c>
      <c r="U6" s="26">
        <v>0</v>
      </c>
      <c r="V6" s="26">
        <v>0</v>
      </c>
      <c r="W6" s="26">
        <v>0</v>
      </c>
      <c r="X6" s="26">
        <v>0</v>
      </c>
      <c r="Y6" s="38">
        <f t="shared" si="1"/>
        <v>0</v>
      </c>
      <c r="Z6" s="39"/>
    </row>
    <row r="7" spans="1:38" s="28" customFormat="1" ht="12.75" customHeight="1">
      <c r="A7" s="2"/>
      <c r="B7" s="34" t="s">
        <v>110</v>
      </c>
      <c r="C7" s="35">
        <f>+VLOOKUP(B7,'BG 062023'!B:D,3,FALSE)</f>
        <v>-50000000000</v>
      </c>
      <c r="D7" s="38"/>
      <c r="E7" s="38"/>
      <c r="F7" s="26">
        <v>0</v>
      </c>
      <c r="G7" s="26">
        <f t="shared" si="0"/>
        <v>-50000000000</v>
      </c>
      <c r="H7" s="26">
        <v>0</v>
      </c>
      <c r="I7" s="26">
        <v>0</v>
      </c>
      <c r="J7" s="26">
        <v>0</v>
      </c>
      <c r="K7" s="26">
        <v>0</v>
      </c>
      <c r="L7" s="26">
        <v>0</v>
      </c>
      <c r="M7" s="26">
        <v>0</v>
      </c>
      <c r="N7" s="26">
        <v>0</v>
      </c>
      <c r="O7" s="26">
        <v>0</v>
      </c>
      <c r="P7" s="26">
        <v>0</v>
      </c>
      <c r="Q7" s="26">
        <v>0</v>
      </c>
      <c r="R7" s="26">
        <v>0</v>
      </c>
      <c r="S7" s="26">
        <v>0</v>
      </c>
      <c r="T7" s="26">
        <f>-G7</f>
        <v>50000000000</v>
      </c>
      <c r="U7" s="26">
        <v>0</v>
      </c>
      <c r="V7" s="26">
        <v>0</v>
      </c>
      <c r="W7" s="26">
        <v>0</v>
      </c>
      <c r="X7" s="26">
        <v>0</v>
      </c>
      <c r="Y7" s="38">
        <f t="shared" si="1"/>
        <v>0</v>
      </c>
      <c r="Z7" s="39"/>
    </row>
    <row r="8" spans="1:38" s="28" customFormat="1" ht="12.75" customHeight="1">
      <c r="A8" s="2"/>
      <c r="B8" s="34" t="s">
        <v>245</v>
      </c>
      <c r="C8" s="35">
        <f>+VLOOKUP(B8,'BG 062023'!B:D,3,FALSE)</f>
        <v>45000000000</v>
      </c>
      <c r="D8" s="38"/>
      <c r="E8" s="38"/>
      <c r="F8" s="26">
        <v>0</v>
      </c>
      <c r="G8" s="26">
        <f t="shared" si="0"/>
        <v>45000000000</v>
      </c>
      <c r="H8" s="26">
        <v>0</v>
      </c>
      <c r="I8" s="26">
        <v>0</v>
      </c>
      <c r="J8" s="26">
        <v>0</v>
      </c>
      <c r="K8" s="26">
        <v>0</v>
      </c>
      <c r="L8" s="26">
        <v>0</v>
      </c>
      <c r="M8" s="26">
        <v>0</v>
      </c>
      <c r="N8" s="26">
        <v>0</v>
      </c>
      <c r="O8" s="26">
        <v>0</v>
      </c>
      <c r="P8" s="26">
        <v>0</v>
      </c>
      <c r="Q8" s="26">
        <v>0</v>
      </c>
      <c r="R8" s="26">
        <v>0</v>
      </c>
      <c r="S8" s="26">
        <v>0</v>
      </c>
      <c r="T8" s="26">
        <f>-G8</f>
        <v>-45000000000</v>
      </c>
      <c r="U8" s="26">
        <v>0</v>
      </c>
      <c r="V8" s="26">
        <v>0</v>
      </c>
      <c r="W8" s="26">
        <v>0</v>
      </c>
      <c r="X8" s="26">
        <v>0</v>
      </c>
      <c r="Y8" s="38">
        <f t="shared" si="1"/>
        <v>0</v>
      </c>
      <c r="Z8" s="39"/>
    </row>
    <row r="9" spans="1:38" s="28" customFormat="1" ht="12.75" customHeight="1">
      <c r="A9" s="2"/>
      <c r="B9" s="34" t="s">
        <v>246</v>
      </c>
      <c r="C9" s="35">
        <f>-VLOOKUP(B9,'BG 062023'!B:D,3,FALSE)</f>
        <v>290909.09090909088</v>
      </c>
      <c r="D9" s="38"/>
      <c r="E9" s="38">
        <f>+D11</f>
        <v>290909.09090909088</v>
      </c>
      <c r="F9" s="26">
        <v>0</v>
      </c>
      <c r="G9" s="26">
        <f t="shared" si="0"/>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38">
        <f t="shared" si="1"/>
        <v>0</v>
      </c>
      <c r="Z9" s="39"/>
    </row>
    <row r="10" spans="1:38" s="28" customFormat="1" ht="12.75" customHeight="1">
      <c r="A10" s="2"/>
      <c r="B10" s="34" t="s">
        <v>262</v>
      </c>
      <c r="C10" s="35">
        <f>-VLOOKUP(B10,'BG 062023'!B:D,3,FALSE)</f>
        <v>290909.09090909088</v>
      </c>
      <c r="D10" s="38"/>
      <c r="E10" s="38"/>
      <c r="F10" s="26">
        <v>0</v>
      </c>
      <c r="G10" s="26">
        <f t="shared" ref="G10" si="2">+C10-F10+D10-E10</f>
        <v>290909.09090909088</v>
      </c>
      <c r="H10" s="26">
        <v>0</v>
      </c>
      <c r="I10" s="26">
        <v>0</v>
      </c>
      <c r="J10" s="26">
        <v>0</v>
      </c>
      <c r="K10" s="26">
        <v>0</v>
      </c>
      <c r="L10" s="26">
        <v>0</v>
      </c>
      <c r="M10" s="26">
        <f>-G10</f>
        <v>-290909.09090909088</v>
      </c>
      <c r="N10" s="26">
        <v>0</v>
      </c>
      <c r="O10" s="26">
        <v>0</v>
      </c>
      <c r="P10" s="26">
        <v>0</v>
      </c>
      <c r="Q10" s="26">
        <v>0</v>
      </c>
      <c r="R10" s="26">
        <v>0</v>
      </c>
      <c r="S10" s="26">
        <v>0</v>
      </c>
      <c r="T10" s="26">
        <v>0</v>
      </c>
      <c r="U10" s="26">
        <v>0</v>
      </c>
      <c r="V10" s="26">
        <v>0</v>
      </c>
      <c r="W10" s="26">
        <v>0</v>
      </c>
      <c r="X10" s="26">
        <v>0</v>
      </c>
      <c r="Y10" s="38">
        <f t="shared" si="1"/>
        <v>0</v>
      </c>
      <c r="Z10" s="39"/>
    </row>
    <row r="11" spans="1:38" s="31" customFormat="1" ht="10.199999999999999">
      <c r="A11" s="44"/>
      <c r="B11" s="16" t="s">
        <v>111</v>
      </c>
      <c r="C11" s="18">
        <f>'BG 062023'!D82</f>
        <v>-290909.09090909088</v>
      </c>
      <c r="D11" s="15">
        <f>-C11</f>
        <v>290909.09090909088</v>
      </c>
      <c r="E11" s="18"/>
      <c r="F11" s="18"/>
      <c r="G11" s="15">
        <f>C11+D11-E11-F11</f>
        <v>0</v>
      </c>
      <c r="H11" s="40"/>
      <c r="I11" s="40"/>
      <c r="J11" s="40"/>
      <c r="K11" s="40"/>
      <c r="L11" s="40"/>
      <c r="M11" s="40"/>
      <c r="N11" s="40"/>
      <c r="O11" s="40"/>
      <c r="P11" s="40"/>
      <c r="Q11" s="40"/>
      <c r="R11" s="40"/>
      <c r="S11" s="40"/>
      <c r="T11" s="40"/>
      <c r="U11" s="40"/>
      <c r="V11" s="40"/>
      <c r="W11" s="40"/>
      <c r="X11" s="40"/>
      <c r="Y11" s="15"/>
      <c r="Z11" s="41"/>
      <c r="AA11" s="30"/>
      <c r="AB11" s="30"/>
      <c r="AC11" s="30"/>
      <c r="AD11" s="30"/>
      <c r="AE11" s="30"/>
      <c r="AF11" s="30"/>
      <c r="AG11" s="30"/>
      <c r="AH11" s="30"/>
      <c r="AI11" s="30"/>
      <c r="AJ11" s="30"/>
      <c r="AK11" s="30"/>
      <c r="AL11" s="30"/>
    </row>
    <row r="12" spans="1:38" s="2" customFormat="1" ht="10.8" thickBot="1">
      <c r="B12" s="24" t="s">
        <v>33</v>
      </c>
      <c r="C12" s="25">
        <f t="shared" ref="C12:Y12" si="3">+SUM(C4:C11)</f>
        <v>-2.774351742118597E-6</v>
      </c>
      <c r="D12" s="25">
        <f t="shared" si="3"/>
        <v>290909.09090909088</v>
      </c>
      <c r="E12" s="25">
        <f t="shared" si="3"/>
        <v>290909.09090909088</v>
      </c>
      <c r="F12" s="25">
        <f t="shared" si="3"/>
        <v>0</v>
      </c>
      <c r="G12" s="25">
        <f t="shared" si="3"/>
        <v>-2.774351742118597E-6</v>
      </c>
      <c r="H12" s="25">
        <f t="shared" si="3"/>
        <v>0</v>
      </c>
      <c r="I12" s="25">
        <f t="shared" si="3"/>
        <v>0</v>
      </c>
      <c r="J12" s="25">
        <f t="shared" si="3"/>
        <v>0</v>
      </c>
      <c r="K12" s="25">
        <f t="shared" si="3"/>
        <v>0</v>
      </c>
      <c r="L12" s="25">
        <f t="shared" si="3"/>
        <v>0</v>
      </c>
      <c r="M12" s="25">
        <f t="shared" si="3"/>
        <v>0</v>
      </c>
      <c r="N12" s="25">
        <f t="shared" si="3"/>
        <v>0</v>
      </c>
      <c r="O12" s="25">
        <f t="shared" si="3"/>
        <v>0</v>
      </c>
      <c r="P12" s="25">
        <f t="shared" si="3"/>
        <v>0</v>
      </c>
      <c r="Q12" s="25">
        <f t="shared" si="3"/>
        <v>0</v>
      </c>
      <c r="R12" s="25">
        <f t="shared" si="3"/>
        <v>0</v>
      </c>
      <c r="S12" s="25">
        <f t="shared" si="3"/>
        <v>0</v>
      </c>
      <c r="T12" s="25">
        <f t="shared" si="3"/>
        <v>5000000000</v>
      </c>
      <c r="U12" s="25">
        <f t="shared" si="3"/>
        <v>0</v>
      </c>
      <c r="V12" s="25">
        <f t="shared" si="3"/>
        <v>0</v>
      </c>
      <c r="W12" s="25">
        <f t="shared" si="3"/>
        <v>0</v>
      </c>
      <c r="X12" s="25">
        <f t="shared" si="3"/>
        <v>0</v>
      </c>
      <c r="Y12" s="25">
        <f t="shared" si="3"/>
        <v>5000000000</v>
      </c>
      <c r="Z12" s="42"/>
      <c r="AA12" s="29"/>
      <c r="AB12" s="29"/>
      <c r="AC12" s="29"/>
      <c r="AD12" s="29"/>
      <c r="AE12" s="29"/>
      <c r="AF12" s="29"/>
      <c r="AG12" s="29"/>
      <c r="AH12" s="29"/>
      <c r="AI12" s="29"/>
      <c r="AJ12" s="29"/>
      <c r="AK12" s="29"/>
      <c r="AL12" s="29"/>
    </row>
    <row r="13" spans="1:38" thickTop="1">
      <c r="C13" s="19"/>
      <c r="D13" s="19"/>
      <c r="E13" s="19">
        <f>D12-E12</f>
        <v>0</v>
      </c>
      <c r="H13" s="43"/>
      <c r="I13" s="43"/>
      <c r="J13" s="43"/>
      <c r="K13" s="43"/>
      <c r="L13" s="43"/>
      <c r="M13" s="43"/>
      <c r="N13" s="43">
        <f>+SUM(H12:N12)</f>
        <v>0</v>
      </c>
      <c r="O13" s="43"/>
      <c r="P13" s="43"/>
      <c r="Q13" s="43"/>
      <c r="R13" s="43"/>
      <c r="S13" s="43">
        <f>+SUM(O12:S12)</f>
        <v>0</v>
      </c>
      <c r="T13" s="43"/>
      <c r="U13" s="43"/>
      <c r="V13" s="43"/>
      <c r="W13" s="43">
        <f>+SUM(T12:W12)</f>
        <v>5000000000</v>
      </c>
      <c r="X13" s="43">
        <f>X12</f>
        <v>0</v>
      </c>
      <c r="Y13" s="43">
        <f>SUM(G12:X12)</f>
        <v>4999999999.9999971</v>
      </c>
      <c r="Z13" s="42"/>
      <c r="AA13" s="29"/>
      <c r="AB13" s="29"/>
      <c r="AC13" s="29"/>
      <c r="AD13" s="29"/>
      <c r="AE13" s="29"/>
      <c r="AF13" s="29"/>
      <c r="AG13" s="29"/>
      <c r="AH13" s="29"/>
      <c r="AI13" s="29"/>
      <c r="AJ13" s="29"/>
      <c r="AK13" s="29"/>
      <c r="AL13" s="29"/>
    </row>
    <row r="14" spans="1:38" ht="14.4">
      <c r="B14" s="6"/>
      <c r="C14" s="6"/>
      <c r="D14" s="6"/>
      <c r="E14" s="7"/>
      <c r="F14" s="20"/>
      <c r="G14" s="20"/>
      <c r="H14" s="32"/>
      <c r="I14" s="32"/>
      <c r="J14" s="32"/>
      <c r="K14" s="32"/>
      <c r="L14" s="32"/>
      <c r="M14" s="45"/>
      <c r="N14" s="45"/>
      <c r="O14" s="32"/>
      <c r="P14" s="32"/>
      <c r="Q14" s="32"/>
      <c r="R14" s="32"/>
      <c r="S14" s="32"/>
      <c r="T14" s="32"/>
      <c r="U14" s="32"/>
      <c r="V14" s="32"/>
      <c r="W14" s="32"/>
      <c r="X14" s="32"/>
      <c r="Y14" s="32">
        <f>+Y12-Y13</f>
        <v>0</v>
      </c>
      <c r="Z14" s="8"/>
      <c r="AA14" s="29"/>
      <c r="AB14" s="29"/>
      <c r="AC14" s="29"/>
      <c r="AD14" s="29"/>
      <c r="AE14" s="29"/>
      <c r="AF14" s="29"/>
      <c r="AG14" s="29"/>
      <c r="AH14" s="29"/>
      <c r="AI14" s="29"/>
      <c r="AJ14" s="29"/>
      <c r="AK14" s="29"/>
      <c r="AL14" s="29"/>
    </row>
    <row r="15" spans="1:38" ht="14.4">
      <c r="C15" s="1"/>
      <c r="F15" s="21"/>
      <c r="G15" s="21"/>
      <c r="Y15" s="1"/>
      <c r="Z15" s="8"/>
    </row>
    <row r="16" spans="1:38" ht="14.4">
      <c r="C16" s="1"/>
      <c r="G16" s="22"/>
      <c r="H16" s="4"/>
      <c r="I16" s="4"/>
      <c r="J16" s="4"/>
      <c r="K16" s="4"/>
      <c r="L16" s="4"/>
      <c r="M16" s="4"/>
      <c r="N16" s="4"/>
      <c r="O16" s="4"/>
      <c r="P16" s="4"/>
      <c r="Q16" s="4"/>
      <c r="R16" s="4"/>
      <c r="S16" s="4"/>
      <c r="T16" s="4"/>
      <c r="U16" s="4"/>
      <c r="V16" s="4"/>
      <c r="W16" s="4"/>
      <c r="X16" s="4"/>
    </row>
    <row r="17" spans="3:25" ht="14.4">
      <c r="C17" s="3"/>
      <c r="H17" s="5"/>
      <c r="I17" s="5"/>
      <c r="J17" s="5"/>
      <c r="K17" s="5"/>
      <c r="L17" s="5"/>
      <c r="M17" s="5"/>
      <c r="N17" s="5"/>
      <c r="O17" s="5"/>
      <c r="P17" s="5"/>
      <c r="Q17" s="5"/>
      <c r="R17" s="5"/>
      <c r="S17" s="5"/>
      <c r="T17" s="5"/>
      <c r="U17" s="5"/>
      <c r="V17" s="5"/>
      <c r="W17" s="5"/>
      <c r="X17" s="5"/>
      <c r="Y17" s="1"/>
    </row>
    <row r="18" spans="3:25" ht="15" customHeight="1">
      <c r="C18" s="3"/>
    </row>
  </sheetData>
  <mergeCells count="8">
    <mergeCell ref="B1:Y1"/>
    <mergeCell ref="B2:B3"/>
    <mergeCell ref="D2:E2"/>
    <mergeCell ref="H2:N2"/>
    <mergeCell ref="O2:S2"/>
    <mergeCell ref="T2:W2"/>
    <mergeCell ref="X2:X3"/>
    <mergeCell ref="Y2:Y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EC4B3-56E1-4AAB-8277-6A35C1DC895E}">
  <sheetPr>
    <tabColor rgb="FFC00000"/>
  </sheetPr>
  <dimension ref="B1:P272"/>
  <sheetViews>
    <sheetView showGridLines="0" zoomScale="90" zoomScaleNormal="90" zoomScaleSheetLayoutView="110" workbookViewId="0">
      <pane ySplit="10" topLeftCell="A22" activePane="bottomLeft" state="frozen"/>
      <selection sqref="A1:XFD1048576"/>
      <selection pane="bottomLeft" activeCell="B30" sqref="B30:K30"/>
    </sheetView>
  </sheetViews>
  <sheetFormatPr baseColWidth="10" defaultColWidth="11.44140625" defaultRowHeight="14.4"/>
  <cols>
    <col min="1" max="1" width="4.33203125" style="144" customWidth="1"/>
    <col min="2" max="3" width="11.44140625" style="144"/>
    <col min="4" max="4" width="13.5546875" style="144" bestFit="1" customWidth="1"/>
    <col min="5" max="5" width="11.44140625" style="144"/>
    <col min="6" max="6" width="20.44140625" style="144" bestFit="1" customWidth="1"/>
    <col min="7" max="10" width="11.44140625" style="144"/>
    <col min="11" max="11" width="12.5546875" style="144" customWidth="1"/>
    <col min="12" max="12" width="4.44140625" style="144" customWidth="1"/>
    <col min="13" max="16384" width="11.44140625" style="144"/>
  </cols>
  <sheetData>
    <row r="1" spans="2:16" s="252" customFormat="1"/>
    <row r="2" spans="2:16" s="252" customFormat="1"/>
    <row r="3" spans="2:16" s="252" customFormat="1"/>
    <row r="4" spans="2:16" s="252" customFormat="1"/>
    <row r="5" spans="2:16" s="252" customFormat="1"/>
    <row r="6" spans="2:16" s="252" customFormat="1"/>
    <row r="7" spans="2:16">
      <c r="P7" s="253"/>
    </row>
    <row r="8" spans="2:16" ht="19.2" customHeight="1">
      <c r="B8" s="362" t="str">
        <f>+BG!B8</f>
        <v>ATLAS ADMINISTRADORA DE FONDOS PATRIMONIALES DE INVERSIÓN S.A.</v>
      </c>
      <c r="C8" s="362"/>
      <c r="D8" s="362"/>
      <c r="E8" s="362"/>
      <c r="F8" s="362"/>
      <c r="G8" s="362"/>
      <c r="H8" s="362"/>
      <c r="I8" s="362"/>
      <c r="J8" s="362"/>
      <c r="K8" s="362"/>
      <c r="L8" s="362"/>
    </row>
    <row r="9" spans="2:16" s="73" customFormat="1" ht="21" customHeight="1">
      <c r="B9" s="394" t="s">
        <v>281</v>
      </c>
      <c r="C9" s="394"/>
      <c r="D9" s="394"/>
      <c r="E9" s="394"/>
      <c r="F9" s="394"/>
      <c r="G9" s="394"/>
      <c r="H9" s="394"/>
      <c r="I9" s="394"/>
      <c r="J9" s="394"/>
      <c r="K9" s="394"/>
    </row>
    <row r="10" spans="2:16" s="73" customFormat="1" ht="21" customHeight="1">
      <c r="B10" s="396" t="str">
        <f>+BG!B11</f>
        <v>(*) En Guaraníes</v>
      </c>
      <c r="C10" s="396"/>
      <c r="D10" s="396"/>
      <c r="E10" s="396"/>
      <c r="F10" s="396" t="s">
        <v>144</v>
      </c>
      <c r="G10" s="396"/>
      <c r="H10" s="396"/>
      <c r="I10" s="396"/>
      <c r="J10" s="396"/>
      <c r="K10" s="396"/>
    </row>
    <row r="11" spans="2:16">
      <c r="F11" s="254"/>
    </row>
    <row r="12" spans="2:16">
      <c r="B12" s="145" t="s">
        <v>131</v>
      </c>
    </row>
    <row r="14" spans="2:16">
      <c r="B14" s="145" t="s">
        <v>101</v>
      </c>
    </row>
    <row r="15" spans="2:16" ht="7.2" customHeight="1"/>
    <row r="16" spans="2:16" ht="101.4" customHeight="1">
      <c r="B16" s="393" t="s">
        <v>282</v>
      </c>
      <c r="C16" s="393"/>
      <c r="D16" s="393"/>
      <c r="E16" s="393"/>
      <c r="F16" s="393"/>
      <c r="G16" s="393"/>
      <c r="H16" s="393"/>
      <c r="I16" s="393"/>
      <c r="J16" s="393"/>
      <c r="K16" s="393"/>
    </row>
    <row r="19" spans="2:11">
      <c r="B19" s="145" t="s">
        <v>132</v>
      </c>
    </row>
    <row r="21" spans="2:11">
      <c r="B21" s="145" t="s">
        <v>119</v>
      </c>
    </row>
    <row r="22" spans="2:11" ht="46.2" customHeight="1">
      <c r="B22" s="393" t="s">
        <v>145</v>
      </c>
      <c r="C22" s="393"/>
      <c r="D22" s="393"/>
      <c r="E22" s="393"/>
      <c r="F22" s="393"/>
      <c r="G22" s="393"/>
      <c r="H22" s="393"/>
      <c r="I22" s="393"/>
      <c r="J22" s="393"/>
      <c r="K22" s="393"/>
    </row>
    <row r="23" spans="2:11" ht="10.95" customHeight="1">
      <c r="B23" s="174"/>
      <c r="C23" s="174"/>
      <c r="D23" s="174"/>
      <c r="E23" s="174"/>
      <c r="F23" s="174"/>
      <c r="G23" s="174"/>
      <c r="H23" s="174"/>
      <c r="I23" s="174"/>
      <c r="J23" s="174"/>
      <c r="K23" s="174"/>
    </row>
    <row r="24" spans="2:11">
      <c r="B24" s="144" t="s">
        <v>81</v>
      </c>
    </row>
    <row r="26" spans="2:11">
      <c r="B26" s="145" t="s">
        <v>82</v>
      </c>
    </row>
    <row r="27" spans="2:11" ht="44.25" customHeight="1">
      <c r="B27" s="393" t="s">
        <v>211</v>
      </c>
      <c r="C27" s="393"/>
      <c r="D27" s="393"/>
      <c r="E27" s="393"/>
      <c r="F27" s="393"/>
      <c r="G27" s="393"/>
      <c r="H27" s="393"/>
      <c r="I27" s="393"/>
      <c r="J27" s="393"/>
      <c r="K27" s="393"/>
    </row>
    <row r="28" spans="2:11">
      <c r="B28" s="174"/>
      <c r="C28" s="174"/>
      <c r="D28" s="174"/>
      <c r="E28" s="174"/>
      <c r="F28" s="174"/>
      <c r="G28" s="174"/>
      <c r="H28" s="174"/>
      <c r="I28" s="174"/>
      <c r="J28" s="174"/>
      <c r="K28" s="174"/>
    </row>
    <row r="29" spans="2:11">
      <c r="B29" s="145" t="s">
        <v>83</v>
      </c>
      <c r="C29" s="174"/>
      <c r="D29" s="174"/>
      <c r="E29" s="174"/>
      <c r="F29" s="174"/>
      <c r="G29" s="174"/>
      <c r="H29" s="174"/>
      <c r="I29" s="174"/>
      <c r="J29" s="174"/>
      <c r="K29" s="174"/>
    </row>
    <row r="30" spans="2:11" ht="49.95" customHeight="1">
      <c r="B30" s="393" t="s">
        <v>283</v>
      </c>
      <c r="C30" s="393"/>
      <c r="D30" s="393"/>
      <c r="E30" s="393"/>
      <c r="F30" s="393"/>
      <c r="G30" s="393"/>
      <c r="H30" s="393"/>
      <c r="I30" s="393"/>
      <c r="J30" s="393"/>
      <c r="K30" s="393"/>
    </row>
    <row r="31" spans="2:11">
      <c r="B31" s="373"/>
      <c r="C31" s="373"/>
      <c r="D31" s="373"/>
      <c r="E31" s="373"/>
      <c r="F31" s="373"/>
      <c r="G31" s="373"/>
      <c r="H31" s="373"/>
      <c r="I31" s="373"/>
      <c r="J31" s="373"/>
      <c r="K31" s="373"/>
    </row>
    <row r="32" spans="2:11" ht="21.6" customHeight="1">
      <c r="B32" s="145" t="s">
        <v>120</v>
      </c>
      <c r="C32" s="174"/>
      <c r="D32" s="174"/>
      <c r="E32" s="174"/>
      <c r="F32" s="174"/>
      <c r="G32" s="174"/>
      <c r="H32" s="174"/>
      <c r="I32" s="174"/>
      <c r="J32" s="174"/>
      <c r="K32" s="174"/>
    </row>
    <row r="33" spans="2:11" ht="70.5" customHeight="1">
      <c r="B33" s="393" t="s">
        <v>279</v>
      </c>
      <c r="C33" s="393"/>
      <c r="D33" s="393"/>
      <c r="E33" s="393"/>
      <c r="F33" s="393"/>
      <c r="G33" s="393"/>
      <c r="H33" s="393"/>
      <c r="I33" s="393"/>
      <c r="J33" s="393"/>
      <c r="K33" s="393"/>
    </row>
    <row r="34" spans="2:11">
      <c r="B34" s="373" t="s">
        <v>280</v>
      </c>
      <c r="C34" s="373"/>
      <c r="D34" s="373"/>
      <c r="E34" s="373"/>
      <c r="F34" s="373"/>
      <c r="G34" s="373"/>
      <c r="H34" s="373"/>
      <c r="I34" s="373"/>
      <c r="J34" s="373"/>
      <c r="K34" s="373"/>
    </row>
    <row r="35" spans="2:11" ht="64.95" customHeight="1">
      <c r="B35" s="393" t="s">
        <v>146</v>
      </c>
      <c r="C35" s="393"/>
      <c r="D35" s="393"/>
      <c r="E35" s="393"/>
      <c r="F35" s="393"/>
      <c r="G35" s="393"/>
      <c r="H35" s="393"/>
      <c r="I35" s="393"/>
      <c r="J35" s="393"/>
      <c r="K35" s="393"/>
    </row>
    <row r="36" spans="2:11" ht="20.7" customHeight="1">
      <c r="B36" s="395" t="s">
        <v>84</v>
      </c>
      <c r="C36" s="395"/>
      <c r="D36" s="395"/>
      <c r="E36" s="395"/>
      <c r="F36" s="395"/>
      <c r="G36" s="395"/>
      <c r="H36" s="395"/>
      <c r="I36" s="395"/>
      <c r="J36" s="395"/>
      <c r="K36" s="395"/>
    </row>
    <row r="37" spans="2:11" ht="43.2" customHeight="1">
      <c r="B37" s="393" t="s">
        <v>284</v>
      </c>
      <c r="C37" s="393"/>
      <c r="D37" s="393"/>
      <c r="E37" s="393"/>
      <c r="F37" s="393"/>
      <c r="G37" s="393"/>
      <c r="H37" s="393"/>
      <c r="I37" s="393"/>
      <c r="J37" s="393"/>
      <c r="K37" s="393"/>
    </row>
    <row r="38" spans="2:11">
      <c r="B38" s="174"/>
      <c r="C38" s="174"/>
      <c r="D38" s="174"/>
      <c r="E38" s="174"/>
      <c r="F38" s="174"/>
      <c r="G38" s="174"/>
      <c r="H38" s="174"/>
      <c r="I38" s="174"/>
      <c r="J38" s="174"/>
      <c r="K38" s="174"/>
    </row>
    <row r="39" spans="2:11">
      <c r="B39" s="145" t="s">
        <v>121</v>
      </c>
    </row>
    <row r="40" spans="2:11" s="170" customFormat="1" ht="63" customHeight="1">
      <c r="B40" s="393" t="s">
        <v>285</v>
      </c>
      <c r="C40" s="393"/>
      <c r="D40" s="393"/>
      <c r="E40" s="393"/>
      <c r="F40" s="393"/>
      <c r="G40" s="393"/>
      <c r="H40" s="393"/>
      <c r="I40" s="393"/>
      <c r="J40" s="393"/>
      <c r="K40" s="393"/>
    </row>
    <row r="41" spans="2:11">
      <c r="B41" s="144" t="s">
        <v>80</v>
      </c>
    </row>
    <row r="42" spans="2:11">
      <c r="B42" s="145" t="s">
        <v>122</v>
      </c>
    </row>
    <row r="43" spans="2:11" ht="35.700000000000003" customHeight="1">
      <c r="B43" s="373" t="s">
        <v>286</v>
      </c>
      <c r="C43" s="373"/>
      <c r="D43" s="373"/>
      <c r="E43" s="373"/>
      <c r="F43" s="373"/>
      <c r="G43" s="373"/>
      <c r="H43" s="373"/>
      <c r="I43" s="373"/>
      <c r="J43" s="373"/>
      <c r="K43" s="373"/>
    </row>
    <row r="44" spans="2:11">
      <c r="B44" s="373" t="s">
        <v>147</v>
      </c>
      <c r="C44" s="373"/>
      <c r="D44" s="373"/>
      <c r="E44" s="373"/>
      <c r="F44" s="373"/>
      <c r="G44" s="373"/>
      <c r="H44" s="373"/>
      <c r="I44" s="373"/>
      <c r="J44" s="373"/>
      <c r="K44" s="373"/>
    </row>
    <row r="46" spans="2:11">
      <c r="B46" s="145" t="s">
        <v>123</v>
      </c>
    </row>
    <row r="47" spans="2:11" ht="30" customHeight="1">
      <c r="B47" s="393" t="s">
        <v>215</v>
      </c>
      <c r="C47" s="393"/>
      <c r="D47" s="393"/>
      <c r="E47" s="393"/>
      <c r="F47" s="393"/>
      <c r="G47" s="393"/>
      <c r="H47" s="393"/>
      <c r="I47" s="393"/>
      <c r="J47" s="393"/>
      <c r="K47" s="393"/>
    </row>
    <row r="48" spans="2:11" ht="28.5" customHeight="1">
      <c r="B48" s="393" t="s">
        <v>85</v>
      </c>
      <c r="C48" s="393"/>
      <c r="D48" s="393"/>
      <c r="E48" s="393"/>
      <c r="F48" s="393"/>
      <c r="G48" s="393"/>
      <c r="H48" s="393"/>
      <c r="I48" s="393"/>
      <c r="J48" s="393"/>
      <c r="K48" s="393"/>
    </row>
    <row r="49" spans="2:11" ht="28.5" customHeight="1">
      <c r="B49" s="393" t="s">
        <v>148</v>
      </c>
      <c r="C49" s="393"/>
      <c r="D49" s="393"/>
      <c r="E49" s="393"/>
      <c r="F49" s="393"/>
      <c r="G49" s="393"/>
      <c r="H49" s="393"/>
      <c r="I49" s="393"/>
      <c r="J49" s="393"/>
      <c r="K49" s="393"/>
    </row>
    <row r="50" spans="2:11" ht="13.5" customHeight="1">
      <c r="B50" s="174"/>
      <c r="C50" s="174"/>
      <c r="D50" s="174"/>
      <c r="E50" s="174"/>
      <c r="F50" s="174"/>
      <c r="G50" s="174"/>
      <c r="H50" s="174"/>
      <c r="I50" s="174"/>
      <c r="J50" s="174"/>
      <c r="K50" s="174"/>
    </row>
    <row r="51" spans="2:11">
      <c r="B51" s="145" t="s">
        <v>124</v>
      </c>
    </row>
    <row r="52" spans="2:11" ht="34.5" customHeight="1">
      <c r="B52" s="393" t="s">
        <v>86</v>
      </c>
      <c r="C52" s="393"/>
      <c r="D52" s="393"/>
      <c r="E52" s="393"/>
      <c r="F52" s="393"/>
      <c r="G52" s="393"/>
      <c r="H52" s="393"/>
      <c r="I52" s="393"/>
      <c r="J52" s="393"/>
      <c r="K52" s="393"/>
    </row>
    <row r="53" spans="2:11" ht="29.25" customHeight="1">
      <c r="B53" s="393" t="s">
        <v>216</v>
      </c>
      <c r="C53" s="393"/>
      <c r="D53" s="393"/>
      <c r="E53" s="393"/>
      <c r="F53" s="393"/>
      <c r="G53" s="393"/>
      <c r="H53" s="393"/>
      <c r="I53" s="393"/>
      <c r="J53" s="393"/>
      <c r="K53" s="393"/>
    </row>
    <row r="54" spans="2:11">
      <c r="B54" s="174"/>
      <c r="C54" s="174"/>
      <c r="D54" s="174"/>
      <c r="E54" s="174"/>
      <c r="F54" s="174"/>
      <c r="G54" s="174"/>
      <c r="H54" s="174"/>
      <c r="I54" s="174"/>
      <c r="J54" s="174"/>
      <c r="K54" s="174"/>
    </row>
    <row r="55" spans="2:11">
      <c r="B55" s="143" t="s">
        <v>149</v>
      </c>
      <c r="C55" s="174"/>
      <c r="D55" s="174"/>
      <c r="E55" s="174"/>
      <c r="F55" s="174"/>
      <c r="G55" s="174"/>
      <c r="H55" s="174"/>
      <c r="I55" s="174"/>
      <c r="J55" s="174"/>
      <c r="K55" s="174"/>
    </row>
    <row r="56" spans="2:11">
      <c r="B56" s="174"/>
      <c r="C56" s="174"/>
      <c r="D56" s="174"/>
      <c r="E56" s="174"/>
      <c r="F56" s="174"/>
      <c r="G56" s="174"/>
      <c r="H56" s="174"/>
      <c r="I56" s="174"/>
      <c r="J56" s="174"/>
      <c r="K56" s="174"/>
    </row>
    <row r="57" spans="2:11" ht="54.75" customHeight="1">
      <c r="B57" s="393" t="s">
        <v>150</v>
      </c>
      <c r="C57" s="393"/>
      <c r="D57" s="393"/>
      <c r="E57" s="393"/>
      <c r="F57" s="393"/>
      <c r="G57" s="393"/>
      <c r="H57" s="393"/>
      <c r="I57" s="393"/>
      <c r="J57" s="393"/>
      <c r="K57" s="393"/>
    </row>
    <row r="58" spans="2:11">
      <c r="B58" s="174"/>
      <c r="C58" s="174"/>
      <c r="D58" s="174"/>
      <c r="E58" s="174"/>
      <c r="F58" s="174"/>
      <c r="G58" s="174"/>
      <c r="H58" s="174"/>
      <c r="I58" s="174"/>
      <c r="J58" s="174"/>
      <c r="K58" s="174"/>
    </row>
    <row r="59" spans="2:11">
      <c r="B59" s="145" t="s">
        <v>133</v>
      </c>
    </row>
    <row r="60" spans="2:11" ht="28.2" customHeight="1">
      <c r="B60" s="393" t="s">
        <v>125</v>
      </c>
      <c r="C60" s="393"/>
      <c r="D60" s="393"/>
      <c r="E60" s="393"/>
      <c r="F60" s="393"/>
      <c r="G60" s="393"/>
      <c r="H60" s="393"/>
      <c r="I60" s="393"/>
      <c r="J60" s="393"/>
      <c r="K60" s="393"/>
    </row>
    <row r="65" spans="2:13">
      <c r="B65" s="255"/>
      <c r="F65" s="255"/>
      <c r="H65" s="138"/>
      <c r="I65" s="74"/>
      <c r="M65" s="138"/>
    </row>
    <row r="66" spans="2:13">
      <c r="B66" s="256"/>
      <c r="F66" s="256"/>
      <c r="H66" s="257"/>
      <c r="I66" s="76"/>
      <c r="M66" s="256"/>
    </row>
    <row r="272" spans="3:3">
      <c r="C272" s="144">
        <v>0</v>
      </c>
    </row>
  </sheetData>
  <mergeCells count="23">
    <mergeCell ref="B52:K52"/>
    <mergeCell ref="B53:K53"/>
    <mergeCell ref="B57:K57"/>
    <mergeCell ref="B60:K60"/>
    <mergeCell ref="B40:K40"/>
    <mergeCell ref="B43:K43"/>
    <mergeCell ref="B44:K44"/>
    <mergeCell ref="B47:K47"/>
    <mergeCell ref="B48:K48"/>
    <mergeCell ref="B49:K49"/>
    <mergeCell ref="B37:K37"/>
    <mergeCell ref="B8:L8"/>
    <mergeCell ref="B9:K9"/>
    <mergeCell ref="B16:K16"/>
    <mergeCell ref="B22:K22"/>
    <mergeCell ref="B27:K27"/>
    <mergeCell ref="B30:K30"/>
    <mergeCell ref="B31:K31"/>
    <mergeCell ref="B33:K33"/>
    <mergeCell ref="B34:K34"/>
    <mergeCell ref="B35:K35"/>
    <mergeCell ref="B36:K36"/>
    <mergeCell ref="B10:K10"/>
  </mergeCells>
  <pageMargins left="0.70866141732283472" right="0.70866141732283472" top="0.74803149606299213" bottom="0.74803149606299213" header="0.31496062992125984" footer="0.31496062992125984"/>
  <pageSetup paperSize="9" scale="75" orientation="landscape"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+o9vZ9a4H7E/OmZ93xdICKfq0AeyFq0/T8dUmqQeWU0=</DigestValue>
    </Reference>
    <Reference Type="http://www.w3.org/2000/09/xmldsig#Object" URI="#idOfficeObject">
      <DigestMethod Algorithm="http://www.w3.org/2001/04/xmlenc#sha256"/>
      <DigestValue>WTRjOR/plCV5bTeiw/RPmXT5UOa3n1NJts4ozKJp44o=</DigestValue>
    </Reference>
    <Reference Type="http://uri.etsi.org/01903#SignedProperties" URI="#idSignedProperties">
      <Transforms>
        <Transform Algorithm="http://www.w3.org/TR/2001/REC-xml-c14n-20010315"/>
      </Transforms>
      <DigestMethod Algorithm="http://www.w3.org/2001/04/xmlenc#sha256"/>
      <DigestValue>Z5k8L2LJO0fpVch5UgJ5eiCpf8KPcvB1oWs9xOidrSs=</DigestValue>
    </Reference>
  </SignedInfo>
  <SignatureValue>hJgQB9MxONppRFBE2WiHNA7gJgPRwX0149DHw8g9XknQoOdQcD/B4kYFtqX84wHw7aGZ57/b6k3W
+UssyiZWU/H/KvJShUSxp0w+IZf2deQ7nQRKKioh5RCXmg1iiBzNwzGtbiWj1yMzNLI0wjJXxAn0
j7TBfgJUrl+9iKqrrlsAtbgWB17gZq3awgz+H5XiPJd5EQ8maKaOJcXVOE7MxltiUSN9EcD7zXEY
YBMuzTGsbAWxzTAcImVROD5XvfLIEJMyqPqMaChftC6HKYdsixIxwsG7y8+5j0mrE3reH6Uqn/Co
DhbShou/5yA5iBF3hEuiDZ2lbKZxdYzgANTsyA==</SignatureValue>
  <KeyInfo>
    <X509Data>
      <X509Certificate>MIIHsjCCBZqgAwIBAgIRAMnNkFNnFQiGRLhX/r+4a68wDQYJKoZIhvcNAQELBQAwgYUxCzAJBgNVBAYTAlBZMQ0wCwYDVQQKEwRJQ1BQMTgwNgYDVQQLEy9QcmVzdGFkb3IgQ3VhbGlmaWNhZG8gZGUgU2VydmljaW9zIGRlIENvbmZpYW56YTEVMBMGA1UEAxMMQ09ERTEwMCBTLkEuMRYwFAYDVQQFEw1SVUM4MDA4MDYxMC03MB4XDTIzMDUxMTE5MjYzNVoXDTI1MDUxMTE5MjYzNVowgcYxCzAJBgNVBAYTAlBZMTYwNAYDVQQKDC1DRVJUSUZJQ0FETyBDVUFMSUZJQ0FETyBERSBGSVJNQSBFTEVDVFLDk05JQ0ExCzAJBgNVBAsTAkYyMRkwFwYDVQQEExBTQU5DSEVaIENIQVBBUlJPMRgwFgYDVQQqEw9EQUhJQU5BIEZBQklBTkExKTAnBgNVBAMTIERBSElBTkEgRkFCSUFOQSBTQU5DSEVaIENIQVBBUlJPMRIwEAYDVQQFEwlDSTUyNDY3NzAwggEiMA0GCSqGSIb3DQEBAQUAA4IBDwAwggEKAoIBAQC8o4GbgdJ25tfrCcwwS/Nhq2U6qW/x6LgFSnue1Jd3y9EGxCPjpQe1nf5PmdHB+R27UZQ34c8/GJaKdbmvIcyAzdqVaFPY5RGgoekl69Agk2ivHFqprHuwFJ8myKRVcuZRRZi2E2BzXpail9ncoDVhosKgcdGWUJtiKWuoxZzyeLGJTO/CfIbQ7bIQwB02atBMqieXDu+EuNwi3XlSFpBYAu90Nkuo8KoCJ/hKzVWUm23t0lluM8gUMBneAGpoIJfvn+H5mY0dsvCgfUCv2uI4VWzDbKY+jmqVA2wNa4wQXJVt/IOvGI6ybPPVM8TgpJjMXYiJjzy9o7e48DMMsqx3AgMBAAGjggLYMIIC1DAMBgNVHRMBAf8EAjAAMB0GA1UdDgQWBBT7weqFNQPFpO5dQyTc+7LWuT7dzDAfBgNVHSMEGDAWgBS+NVRiaGDnJtMxwV+XseL2ZM4H9TAOBgNVHQ8BAf8EBAMCBeAwTwYDVR0RBEgwRoEXREFIWVNBTkNIRVoyMEBHTUFJTC5DT02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NsG58IPI4kQUWOcUd7aW47ozK4Ki23O2Qlrk3ffEgD8zZiOpmGia72MJDVlgnLBW80WiTHvOLEJRH6YKEseYnc4LOS9XmXtCQ8Vu8MGs9M9Q6a2lA1tqbWUmILPr+gWnoZfsdbmUoW7dTh7H/9HSOMAmdC+F7r04LNcEDNG/8JK3aaGJAD+OIM85zQfhinVy2uEGK1j1Twhk4tx08JBjtjQ//GbV4wKTQF7zoVzVuS3Sg1D+cAK5yl7A6xr+KQFn6LE6JDPcNg5g51ogvSPKmQ6RXVEtaPl+XpTfGqbpV8kX349TAeY1cy5euVSPLQ+vVLC2tZARlzQrzXACrzrn6ITl5vPP8KHz0xJNztlt6XFX5RjJ3daqefdX6PGTwnBoTEbzduowiuNM1qKsaM9cZ3vt4dmcaD2NLEqh+/dDUeoy3JB8DORotWk13Ed8VnEoMtPxNvhKhfz70Ow+kVTJpwt3vLuNJJT471DWFZs5XhjAXqtJHNFrhsAgjr8SyB7uTg0OvHnnPqlLtH+21WovDiuiF5/kbuuFl78mkIRefcUhqpEfrv/ymM+MC5LjNrKwCeyD48VFxM8PLeNUdqONlUflXFU2N8YYo3b0zfho+Ns6RHVtVp3+zLqR46WRwLDaqIKyPEDj1Q1xBZ7CQ4Ablood2Xqvp6oL3ZkBXZHed0f</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Wdexye6Z41Fu379cVHb3E5W+YvRo7IbqmdNP0sdAzRA=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sZVVikyWc3Flh0XCiS4DmoAMp3VANkxV/QJwf7m+NeI=</DigestValue>
      </Reference>
      <Reference URI="/xl/drawings/drawing2.xml?ContentType=application/vnd.openxmlformats-officedocument.drawing+xml">
        <DigestMethod Algorithm="http://www.w3.org/2001/04/xmlenc#sha256"/>
        <DigestValue>ePug82XFFztlBjwX6dEGm+Jgn7kOoNQOjJOhmQxhA4M=</DigestValue>
      </Reference>
      <Reference URI="/xl/drawings/drawing3.xml?ContentType=application/vnd.openxmlformats-officedocument.drawing+xml">
        <DigestMethod Algorithm="http://www.w3.org/2001/04/xmlenc#sha256"/>
        <DigestValue>C7cauWBlQ0xVU5MjPgqfwsN18kLGjYnJiTwwP9Ws/zA=</DigestValue>
      </Reference>
      <Reference URI="/xl/drawings/drawing4.xml?ContentType=application/vnd.openxmlformats-officedocument.drawing+xml">
        <DigestMethod Algorithm="http://www.w3.org/2001/04/xmlenc#sha256"/>
        <DigestValue>ignMj033iUGuIlMgAkp2Z605EcH28rzSw0RIe2YVZzI=</DigestValue>
      </Reference>
      <Reference URI="/xl/drawings/drawing5.xml?ContentType=application/vnd.openxmlformats-officedocument.drawing+xml">
        <DigestMethod Algorithm="http://www.w3.org/2001/04/xmlenc#sha256"/>
        <DigestValue>JfOkaOw6jLmZ8ZWlv0mpXLlKfW7JEfTMtnC7lfeE/Uo=</DigestValue>
      </Reference>
      <Reference URI="/xl/drawings/drawing6.xml?ContentType=application/vnd.openxmlformats-officedocument.drawing+xml">
        <DigestMethod Algorithm="http://www.w3.org/2001/04/xmlenc#sha256"/>
        <DigestValue>72/gnd+UlJL4/G+jjXNcDWCax7/zcxaY/TYdsJ07Rg4=</DigestValue>
      </Reference>
      <Reference URI="/xl/drawings/drawing7.xml?ContentType=application/vnd.openxmlformats-officedocument.drawing+xml">
        <DigestMethod Algorithm="http://www.w3.org/2001/04/xmlenc#sha256"/>
        <DigestValue>cijdHXFcVhGwIMXZ6MM++idAe8h9zL5OBr97ZjECco0=</DigestValue>
      </Reference>
      <Reference URI="/xl/drawings/vmlDrawing1.vml?ContentType=application/vnd.openxmlformats-officedocument.vmlDrawing">
        <DigestMethod Algorithm="http://www.w3.org/2001/04/xmlenc#sha256"/>
        <DigestValue>M4FalIZX2x2DTRe9vrR/f/u6hu+udlgEXTdfSPaa+Z0=</DigestValue>
      </Reference>
      <Reference URI="/xl/media/image1.png?ContentType=image/png">
        <DigestMethod Algorithm="http://www.w3.org/2001/04/xmlenc#sha256"/>
        <DigestValue>F/zmBT5kX12LmVs8T9MpiBLslWEmuH+tW83xB6NJnq4=</DigestValue>
      </Reference>
      <Reference URI="/xl/media/image2.emf?ContentType=image/x-emf">
        <DigestMethod Algorithm="http://www.w3.org/2001/04/xmlenc#sha256"/>
        <DigestValue>D96dbjpd5WKrfW0X+LdAscmEn0ZInXEA7arSWyJgBUI=</DigestValue>
      </Reference>
      <Reference URI="/xl/media/image3.emf?ContentType=image/x-emf">
        <DigestMethod Algorithm="http://www.w3.org/2001/04/xmlenc#sha256"/>
        <DigestValue>cap75gukeE22MtF4T4dZOaE52J8SIdwG1FxbYne8mH8=</DigestValue>
      </Reference>
      <Reference URI="/xl/media/image4.emf?ContentType=image/x-emf">
        <DigestMethod Algorithm="http://www.w3.org/2001/04/xmlenc#sha256"/>
        <DigestValue>DdWTqYmD9RYmD++FVpePlA/GsaukAoW/yRQF5SFRyj4=</DigestValue>
      </Reference>
      <Reference URI="/xl/printerSettings/printerSettings1.bin?ContentType=application/vnd.openxmlformats-officedocument.spreadsheetml.printerSettings">
        <DigestMethod Algorithm="http://www.w3.org/2001/04/xmlenc#sha256"/>
        <DigestValue>GyyR84UYFfbFvVrs+ip9vPggIMAXC0nxkmeUVNsGxCc=</DigestValue>
      </Reference>
      <Reference URI="/xl/printerSettings/printerSettings2.bin?ContentType=application/vnd.openxmlformats-officedocument.spreadsheetml.printerSettings">
        <DigestMethod Algorithm="http://www.w3.org/2001/04/xmlenc#sha256"/>
        <DigestValue>vgaglTYY8ldDI3np+fkDPkAMI9Om5H1Khp+orjrXFAQ=</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nrwW2aOzrJ6w3s+3W+h5IvHukzB/6FZNl1merJBqyjs=</DigestValue>
      </Reference>
      <Reference URI="/xl/printerSettings/printerSettings5.bin?ContentType=application/vnd.openxmlformats-officedocument.spreadsheetml.printerSettings">
        <DigestMethod Algorithm="http://www.w3.org/2001/04/xmlenc#sha256"/>
        <DigestValue>TaA6KX/SRWPpmiasS8KGCRFI/mFTpQlGqiM07LbibG8=</DigestValue>
      </Reference>
      <Reference URI="/xl/printerSettings/printerSettings6.bin?ContentType=application/vnd.openxmlformats-officedocument.spreadsheetml.printerSettings">
        <DigestMethod Algorithm="http://www.w3.org/2001/04/xmlenc#sha256"/>
        <DigestValue>MXec2D+WMU8itUC5NxoyllqwEi3fXNlaIfg2JySEdZE=</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u2RKTvgbnxaOmA6YrjTJ5E0Ld0nboo4nTy6iL7gfpQc=</DigestValue>
      </Reference>
      <Reference URI="/xl/printerSettings/printerSettings9.bin?ContentType=application/vnd.openxmlformats-officedocument.spreadsheetml.printerSettings">
        <DigestMethod Algorithm="http://www.w3.org/2001/04/xmlenc#sha256"/>
        <DigestValue>MXec2D+WMU8itUC5NxoyllqwEi3fXNlaIfg2JySEdZE=</DigestValue>
      </Reference>
      <Reference URI="/xl/sharedStrings.xml?ContentType=application/vnd.openxmlformats-officedocument.spreadsheetml.sharedStrings+xml">
        <DigestMethod Algorithm="http://www.w3.org/2001/04/xmlenc#sha256"/>
        <DigestValue>upGuVjyeOa00qQlGI/jjwGagpNV/4xw4rYopM7CT/p8=</DigestValue>
      </Reference>
      <Reference URI="/xl/styles.xml?ContentType=application/vnd.openxmlformats-officedocument.spreadsheetml.styles+xml">
        <DigestMethod Algorithm="http://www.w3.org/2001/04/xmlenc#sha256"/>
        <DigestValue>xCQCzvyg6Ctt4U426nOabYiOpQtiGdoi9E2nKAH5B+s=</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GXdQlL7OG0oEe2kniHB85zUWg+HYhvLqAXIFmGsgvJY=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DlK01ty+ug1kv8TTTkbxvek6I6mXg/qcuPP9HY5xBqs=</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Tawd0AR3WKIFqlhccubY3AMVoPIhyN3+vwBhGLrXAaA=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kES1yCotKwnnhOOZkxVYB9G/E/IMRFzLZ5BhStIJkE0=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8GKlLdInL2QRjK8f6lVFdQ6jnGET2MO39Zd+uuWgXI0=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CwvGKO7du/4VK3JXwI1xC26LuLly21vgfyS4zPmBQJw=</DigestValue>
      </Reference>
      <Reference URI="/xl/worksheets/sheet1.xml?ContentType=application/vnd.openxmlformats-officedocument.spreadsheetml.worksheet+xml">
        <DigestMethod Algorithm="http://www.w3.org/2001/04/xmlenc#sha256"/>
        <DigestValue>IwcobTl2Cm7s32ne9SRFjf0o2qWJk6zLRfGD8AoklBg=</DigestValue>
      </Reference>
      <Reference URI="/xl/worksheets/sheet10.xml?ContentType=application/vnd.openxmlformats-officedocument.spreadsheetml.worksheet+xml">
        <DigestMethod Algorithm="http://www.w3.org/2001/04/xmlenc#sha256"/>
        <DigestValue>u1WknoRHDILULLwT8wEAKZ5V5lXHVpetYq8pAiqp4S8=</DigestValue>
      </Reference>
      <Reference URI="/xl/worksheets/sheet2.xml?ContentType=application/vnd.openxmlformats-officedocument.spreadsheetml.worksheet+xml">
        <DigestMethod Algorithm="http://www.w3.org/2001/04/xmlenc#sha256"/>
        <DigestValue>Q+7bG3eAucZIdlXNJF77ZO6hO0EHJP3AFbXzL20idVo=</DigestValue>
      </Reference>
      <Reference URI="/xl/worksheets/sheet3.xml?ContentType=application/vnd.openxmlformats-officedocument.spreadsheetml.worksheet+xml">
        <DigestMethod Algorithm="http://www.w3.org/2001/04/xmlenc#sha256"/>
        <DigestValue>+B+YaCeS3QOjAKN3eSlslrD1BA+uJWG+lxzhfm7tb1A=</DigestValue>
      </Reference>
      <Reference URI="/xl/worksheets/sheet4.xml?ContentType=application/vnd.openxmlformats-officedocument.spreadsheetml.worksheet+xml">
        <DigestMethod Algorithm="http://www.w3.org/2001/04/xmlenc#sha256"/>
        <DigestValue>iIclDb5MGEmwE2vumYgeIPYVdC9Vbz7Mrop++lb6njU=</DigestValue>
      </Reference>
      <Reference URI="/xl/worksheets/sheet5.xml?ContentType=application/vnd.openxmlformats-officedocument.spreadsheetml.worksheet+xml">
        <DigestMethod Algorithm="http://www.w3.org/2001/04/xmlenc#sha256"/>
        <DigestValue>Y5F2mZIU2tWY1N8GCmGhNkOQjEGGQozGk37ycUDpJtE=</DigestValue>
      </Reference>
      <Reference URI="/xl/worksheets/sheet6.xml?ContentType=application/vnd.openxmlformats-officedocument.spreadsheetml.worksheet+xml">
        <DigestMethod Algorithm="http://www.w3.org/2001/04/xmlenc#sha256"/>
        <DigestValue>jhnGMJ2/58PgANyQ7YCfv/8Ac9Hcb0Jbzh0kkVF0VAs=</DigestValue>
      </Reference>
      <Reference URI="/xl/worksheets/sheet7.xml?ContentType=application/vnd.openxmlformats-officedocument.spreadsheetml.worksheet+xml">
        <DigestMethod Algorithm="http://www.w3.org/2001/04/xmlenc#sha256"/>
        <DigestValue>1NME5JOjdwsagJ7r3ClCx7OT0c03SH8elXamGbKNAt8=</DigestValue>
      </Reference>
      <Reference URI="/xl/worksheets/sheet8.xml?ContentType=application/vnd.openxmlformats-officedocument.spreadsheetml.worksheet+xml">
        <DigestMethod Algorithm="http://www.w3.org/2001/04/xmlenc#sha256"/>
        <DigestValue>zbpUP3Vu5aYA82OWSqe63f6+4NlobrjWLG4wop4sImk=</DigestValue>
      </Reference>
      <Reference URI="/xl/worksheets/sheet9.xml?ContentType=application/vnd.openxmlformats-officedocument.spreadsheetml.worksheet+xml">
        <DigestMethod Algorithm="http://www.w3.org/2001/04/xmlenc#sha256"/>
        <DigestValue>gyDLtDRlT6kHssyARUZGSqS6KcXCk+R2zTfHjN7FcmQ=</DigestValue>
      </Reference>
    </Manifest>
    <SignatureProperties>
      <SignatureProperty Id="idSignatureTime" Target="#idPackageSignature">
        <mdssi:SignatureTime xmlns:mdssi="http://schemas.openxmlformats.org/package/2006/digital-signature">
          <mdssi:Format>YYYY-MM-DDThh:mm:ssTZD</mdssi:Format>
          <mdssi:Value>2023-07-31T16:16:11Z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16.0.16501/25</OfficeVersion>
          <ApplicationVersion>16.0.16501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2023-07-31T16:16:11Z</xd:SigningTime>
          <xd:SigningCertificate>
            <xd:Cert>
              <xd:CertDigest>
                <DigestMethod Algorithm="http://www.w3.org/2001/04/xmlenc#sha256"/>
                <DigestValue>dJ9yXvegHlgOHjcZk17y67OD6UHqmLjWRpwgAtUwVWc=</DigestValue>
              </xd:CertDigest>
              <xd:IssuerSerial>
                <X509IssuerName>SERIALNUMBER=RUC80080610-7, CN=CODE100 S.A., OU=Prestador Cualificado de Servicios de Confianza, O=ICPP, C=PY</X509IssuerName>
                <X509SerialNumber>268242175283590528351552862199679052719</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http://uri.etsi.org/01903/v1.2.2#ProofOfCreation</xd:Identifier>
              <xd:Description>Creó este documento</xd:Description>
            </xd:CommitmentTypeId>
            <xd:AllSignedDataObjects/>
          </xd:CommitmentTypeIndication>
        </xd:SignedDataObject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3TpZZe6c6qS1OPM193qQhR843+YyF+CL+nRSLuwWZ74=</DigestValue>
    </Reference>
    <Reference Type="http://www.w3.org/2000/09/xmldsig#Object" URI="#idOfficeObject">
      <DigestMethod Algorithm="http://www.w3.org/2001/04/xmlenc#sha256"/>
      <DigestValue>j2bd7wtOvQoOeRu2+wBGYtoW8IsWQprYLElKIGntXnc=</DigestValue>
    </Reference>
    <Reference Type="http://uri.etsi.org/01903#SignedProperties" URI="#idSignedProperties">
      <Transforms>
        <Transform Algorithm="http://www.w3.org/TR/2001/REC-xml-c14n-20010315"/>
      </Transforms>
      <DigestMethod Algorithm="http://www.w3.org/2001/04/xmlenc#sha256"/>
      <DigestValue>NVEp53d7dpsqzc4ZCz+YDKb0DgKFtIl7RFhrUrVLRL8=</DigestValue>
    </Reference>
  </SignedInfo>
  <SignatureValue>TTlJtTHZ6j+zH+P9DdSqj+v9bMGNrbrWyNCxVX2mGIIS2O8kv6FBjoFt1PqJ0Eq+VnxBSXLaNPNC
KzHUXHooDLoUTHbMNleXqo2AURvnqicSn8TGvv8NRqwcWBHhZz4NxornWuXOOInFiKt22oA0WS9P
cbR4C32ET+YQ/6nbd1u8SE98nMIsvRxfxW6ue3ibXJ7bed2ryficQywyFWMGQSMar6g6LlgZyEwk
zRx3+IwNtLmdrhd5eEhy9GLEpf1c/vYUuYF5TxXulcHfOWPfgAN9tAJ71sDgYP00k/fTgqdZE/8/
JZ5xlCGrGrcZYf5N/10YIo15L3HSbH3C58uZ+Q==</SignatureValue>
  <KeyInfo>
    <X509Data>
      <X509Certificate>MIIHpTCCBY2gAwIBAgIQaSiR2l8cvoVJkOfjpxzOWzANBgkqhkiG9w0BAQsFADCBhTELMAkGA1UEBhMCUFkxDTALBgNVBAoTBElDUFAxODA2BgNVBAsTL1ByZXN0YWRvciBDdWFsaWZpY2FkbyBkZSBTZXJ2aWNpb3MgZGUgQ29uZmlhbnphMRUwEwYDVQQDEwxDT0RFMTAwIFMuQS4xFjAUBgNVBAUTDVJVQzgwMDgwNjEwLTcwHhcNMjMwNTExMTk0NzU2WhcNMjUwNTExMTk0NzU2WjCBtzELMAkGA1UEBhMCUFkxNjA0BgNVBAoMLUNFUlRJRklDQURPIENVQUxJRklDQURPIERFIEZJUk1BIEVMRUNUUsOTTklDQTELMAkGA1UECxMCRjIxEzARBgNVBAQTClJJVkFTIE1BU0kxFzAVBgNVBCoTDkdVU1RBVk8gQURPTEZPMSIwIAYDVQQDExlHVVNUQVZPIEFET0xGTyBSSVZBUyBNQVNJMREwDwYDVQQFEwhDSTg3NTQzODCCASIwDQYJKoZIhvcNAQEBBQADggEPADCCAQoCggEBAMG0W+f3oOZjGzQwdRYJERbBm0F42rF6MhZMKlgirl4Fa3ou5zB30YdAhzMS1dweHPjAHpcqg75PkiX8u1WPljCJVhbe9iXN8Oed8+HVCJnWWTgJBc76p4hYGm60DHpAxSJkUoebEugJkfVay6RMFzNSXiv4LF4Drpfq66JyJi+1IiU0THDyp+cKWislY+qV3/JBlgsGuNpJvn9Zc6vPJE1a1V8cfIMDa7kuuJIlJIXlHvy+VAV6c08YRCINEvMJSjpCD1zOYxMG7DVSQke7zfYAQOLxLvVfAUtPtktWnd5rjVhE7bruY7y368HZiz5IWhCRNUPNjXsufstMf3sdJ7UCAwEAAaOCAtswggLXMAwGA1UdEwEB/wQCMAAwHQYDVR0OBBYEFM9YgeNnnTaMvdmyq6vBaQpswTt+MB8GA1UdIwQYMBaAFL41VGJoYOcm0zHBX5ex4vZkzgf1MA4GA1UdDwEB/wQEAwIF4DBSBgNVHREESzBJgRpHVVNUQVZPLlJJVkFTQEFUTEFTLkNPTS5QW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sFAAOCAgEAPq6gG1QttnXTXcRgzfur2rtd2V6Eds4jge1kOqnri5xpcy7uAqm8gCNjQJlVj/H5desMU6sR9SdUyNUN8ImyB8o8k+OOESpIsnqsORaNihjnYXTdUB5qWIeod3UgzbbvWyzgwiblK55oi/66DjBycR2tgHBxHeGfO0rRXyS8r9pgwAvZGuDEFrxu2yFLLdAw867xNXjym3UEA7P0vhlixAjQxhcoKRC2IpkfJ87rNYfJvT/d9vm1aB1WlYLKMjtxgPc8PlealRarR3Lf9X52QQprUPCbPwFQGNgsF17E+Du78L5d3aJ2kKsJR2ujCflRm+qm8ktqYbaY+n9A1KN+N1UBx2IZECjysu4NqJEIP97aXUkVPmFvgK0mLvUb2RJtHi9Uk9vlpS4CWb1VITzEFzLsGYgazxNrvbeJanF041WtuzLkMJU7mm7Zz8Epl9FRUIOlZplcrsuHxQMdtB0pFD5JsL8Nz3ezHgSJ27M/0z3y6SZ5/N8o3gT6oPwnM6iJ6LBNuUQDH92fGjQEfVlFXE71GvCTzHSTillii49AlO7CTC65fm0Gk/ZK2POO8k7PnAS/XVPVB6TdiWse4kiT9MGwLlqLVlcQnoYi4DwlTyhVDZW0N0yhXmU91i10zyI7aMP3rOZlvn5P+8ht5Fbi9SXudSt19VsPJ07tv2jY1U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Wdexye6Z41Fu379cVHb3E5W+YvRo7IbqmdNP0sdAzRA=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sZVVikyWc3Flh0XCiS4DmoAMp3VANkxV/QJwf7m+NeI=</DigestValue>
      </Reference>
      <Reference URI="/xl/drawings/drawing2.xml?ContentType=application/vnd.openxmlformats-officedocument.drawing+xml">
        <DigestMethod Algorithm="http://www.w3.org/2001/04/xmlenc#sha256"/>
        <DigestValue>ePug82XFFztlBjwX6dEGm+Jgn7kOoNQOjJOhmQxhA4M=</DigestValue>
      </Reference>
      <Reference URI="/xl/drawings/drawing3.xml?ContentType=application/vnd.openxmlformats-officedocument.drawing+xml">
        <DigestMethod Algorithm="http://www.w3.org/2001/04/xmlenc#sha256"/>
        <DigestValue>C7cauWBlQ0xVU5MjPgqfwsN18kLGjYnJiTwwP9Ws/zA=</DigestValue>
      </Reference>
      <Reference URI="/xl/drawings/drawing4.xml?ContentType=application/vnd.openxmlformats-officedocument.drawing+xml">
        <DigestMethod Algorithm="http://www.w3.org/2001/04/xmlenc#sha256"/>
        <DigestValue>ignMj033iUGuIlMgAkp2Z605EcH28rzSw0RIe2YVZzI=</DigestValue>
      </Reference>
      <Reference URI="/xl/drawings/drawing5.xml?ContentType=application/vnd.openxmlformats-officedocument.drawing+xml">
        <DigestMethod Algorithm="http://www.w3.org/2001/04/xmlenc#sha256"/>
        <DigestValue>JfOkaOw6jLmZ8ZWlv0mpXLlKfW7JEfTMtnC7lfeE/Uo=</DigestValue>
      </Reference>
      <Reference URI="/xl/drawings/drawing6.xml?ContentType=application/vnd.openxmlformats-officedocument.drawing+xml">
        <DigestMethod Algorithm="http://www.w3.org/2001/04/xmlenc#sha256"/>
        <DigestValue>72/gnd+UlJL4/G+jjXNcDWCax7/zcxaY/TYdsJ07Rg4=</DigestValue>
      </Reference>
      <Reference URI="/xl/drawings/drawing7.xml?ContentType=application/vnd.openxmlformats-officedocument.drawing+xml">
        <DigestMethod Algorithm="http://www.w3.org/2001/04/xmlenc#sha256"/>
        <DigestValue>cijdHXFcVhGwIMXZ6MM++idAe8h9zL5OBr97ZjECco0=</DigestValue>
      </Reference>
      <Reference URI="/xl/drawings/vmlDrawing1.vml?ContentType=application/vnd.openxmlformats-officedocument.vmlDrawing">
        <DigestMethod Algorithm="http://www.w3.org/2001/04/xmlenc#sha256"/>
        <DigestValue>M4FalIZX2x2DTRe9vrR/f/u6hu+udlgEXTdfSPaa+Z0=</DigestValue>
      </Reference>
      <Reference URI="/xl/media/image1.png?ContentType=image/png">
        <DigestMethod Algorithm="http://www.w3.org/2001/04/xmlenc#sha256"/>
        <DigestValue>F/zmBT5kX12LmVs8T9MpiBLslWEmuH+tW83xB6NJnq4=</DigestValue>
      </Reference>
      <Reference URI="/xl/media/image2.emf?ContentType=image/x-emf">
        <DigestMethod Algorithm="http://www.w3.org/2001/04/xmlenc#sha256"/>
        <DigestValue>D96dbjpd5WKrfW0X+LdAscmEn0ZInXEA7arSWyJgBUI=</DigestValue>
      </Reference>
      <Reference URI="/xl/media/image3.emf?ContentType=image/x-emf">
        <DigestMethod Algorithm="http://www.w3.org/2001/04/xmlenc#sha256"/>
        <DigestValue>cap75gukeE22MtF4T4dZOaE52J8SIdwG1FxbYne8mH8=</DigestValue>
      </Reference>
      <Reference URI="/xl/media/image4.emf?ContentType=image/x-emf">
        <DigestMethod Algorithm="http://www.w3.org/2001/04/xmlenc#sha256"/>
        <DigestValue>DdWTqYmD9RYmD++FVpePlA/GsaukAoW/yRQF5SFRyj4=</DigestValue>
      </Reference>
      <Reference URI="/xl/printerSettings/printerSettings1.bin?ContentType=application/vnd.openxmlformats-officedocument.spreadsheetml.printerSettings">
        <DigestMethod Algorithm="http://www.w3.org/2001/04/xmlenc#sha256"/>
        <DigestValue>GyyR84UYFfbFvVrs+ip9vPggIMAXC0nxkmeUVNsGxCc=</DigestValue>
      </Reference>
      <Reference URI="/xl/printerSettings/printerSettings2.bin?ContentType=application/vnd.openxmlformats-officedocument.spreadsheetml.printerSettings">
        <DigestMethod Algorithm="http://www.w3.org/2001/04/xmlenc#sha256"/>
        <DigestValue>vgaglTYY8ldDI3np+fkDPkAMI9Om5H1Khp+orjrXFAQ=</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nrwW2aOzrJ6w3s+3W+h5IvHukzB/6FZNl1merJBqyjs=</DigestValue>
      </Reference>
      <Reference URI="/xl/printerSettings/printerSettings5.bin?ContentType=application/vnd.openxmlformats-officedocument.spreadsheetml.printerSettings">
        <DigestMethod Algorithm="http://www.w3.org/2001/04/xmlenc#sha256"/>
        <DigestValue>TaA6KX/SRWPpmiasS8KGCRFI/mFTpQlGqiM07LbibG8=</DigestValue>
      </Reference>
      <Reference URI="/xl/printerSettings/printerSettings6.bin?ContentType=application/vnd.openxmlformats-officedocument.spreadsheetml.printerSettings">
        <DigestMethod Algorithm="http://www.w3.org/2001/04/xmlenc#sha256"/>
        <DigestValue>MXec2D+WMU8itUC5NxoyllqwEi3fXNlaIfg2JySEdZE=</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u2RKTvgbnxaOmA6YrjTJ5E0Ld0nboo4nTy6iL7gfpQc=</DigestValue>
      </Reference>
      <Reference URI="/xl/printerSettings/printerSettings9.bin?ContentType=application/vnd.openxmlformats-officedocument.spreadsheetml.printerSettings">
        <DigestMethod Algorithm="http://www.w3.org/2001/04/xmlenc#sha256"/>
        <DigestValue>MXec2D+WMU8itUC5NxoyllqwEi3fXNlaIfg2JySEdZE=</DigestValue>
      </Reference>
      <Reference URI="/xl/sharedStrings.xml?ContentType=application/vnd.openxmlformats-officedocument.spreadsheetml.sharedStrings+xml">
        <DigestMethod Algorithm="http://www.w3.org/2001/04/xmlenc#sha256"/>
        <DigestValue>upGuVjyeOa00qQlGI/jjwGagpNV/4xw4rYopM7CT/p8=</DigestValue>
      </Reference>
      <Reference URI="/xl/styles.xml?ContentType=application/vnd.openxmlformats-officedocument.spreadsheetml.styles+xml">
        <DigestMethod Algorithm="http://www.w3.org/2001/04/xmlenc#sha256"/>
        <DigestValue>xCQCzvyg6Ctt4U426nOabYiOpQtiGdoi9E2nKAH5B+s=</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GXdQlL7OG0oEe2kniHB85zUWg+HYhvLqAXIFmGsgvJY=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DlK01ty+ug1kv8TTTkbxvek6I6mXg/qcuPP9HY5xBqs=</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iLnqDiTvY3jcO6oGUkMq4Xn822GZ9FieCsP3rsGEq9A=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Tawd0AR3WKIFqlhccubY3AMVoPIhyN3+vwBhGLrXAaA=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kES1yCotKwnnhOOZkxVYB9G/E/IMRFzLZ5BhStIJkE0=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8GKlLdInL2QRjK8f6lVFdQ6jnGET2MO39Zd+uuWgXI0=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CwvGKO7du/4VK3JXwI1xC26LuLly21vgfyS4zPmBQJw=</DigestValue>
      </Reference>
      <Reference URI="/xl/worksheets/sheet1.xml?ContentType=application/vnd.openxmlformats-officedocument.spreadsheetml.worksheet+xml">
        <DigestMethod Algorithm="http://www.w3.org/2001/04/xmlenc#sha256"/>
        <DigestValue>IwcobTl2Cm7s32ne9SRFjf0o2qWJk6zLRfGD8AoklBg=</DigestValue>
      </Reference>
      <Reference URI="/xl/worksheets/sheet10.xml?ContentType=application/vnd.openxmlformats-officedocument.spreadsheetml.worksheet+xml">
        <DigestMethod Algorithm="http://www.w3.org/2001/04/xmlenc#sha256"/>
        <DigestValue>u1WknoRHDILULLwT8wEAKZ5V5lXHVpetYq8pAiqp4S8=</DigestValue>
      </Reference>
      <Reference URI="/xl/worksheets/sheet2.xml?ContentType=application/vnd.openxmlformats-officedocument.spreadsheetml.worksheet+xml">
        <DigestMethod Algorithm="http://www.w3.org/2001/04/xmlenc#sha256"/>
        <DigestValue>Q+7bG3eAucZIdlXNJF77ZO6hO0EHJP3AFbXzL20idVo=</DigestValue>
      </Reference>
      <Reference URI="/xl/worksheets/sheet3.xml?ContentType=application/vnd.openxmlformats-officedocument.spreadsheetml.worksheet+xml">
        <DigestMethod Algorithm="http://www.w3.org/2001/04/xmlenc#sha256"/>
        <DigestValue>+B+YaCeS3QOjAKN3eSlslrD1BA+uJWG+lxzhfm7tb1A=</DigestValue>
      </Reference>
      <Reference URI="/xl/worksheets/sheet4.xml?ContentType=application/vnd.openxmlformats-officedocument.spreadsheetml.worksheet+xml">
        <DigestMethod Algorithm="http://www.w3.org/2001/04/xmlenc#sha256"/>
        <DigestValue>iIclDb5MGEmwE2vumYgeIPYVdC9Vbz7Mrop++lb6njU=</DigestValue>
      </Reference>
      <Reference URI="/xl/worksheets/sheet5.xml?ContentType=application/vnd.openxmlformats-officedocument.spreadsheetml.worksheet+xml">
        <DigestMethod Algorithm="http://www.w3.org/2001/04/xmlenc#sha256"/>
        <DigestValue>Y5F2mZIU2tWY1N8GCmGhNkOQjEGGQozGk37ycUDpJtE=</DigestValue>
      </Reference>
      <Reference URI="/xl/worksheets/sheet6.xml?ContentType=application/vnd.openxmlformats-officedocument.spreadsheetml.worksheet+xml">
        <DigestMethod Algorithm="http://www.w3.org/2001/04/xmlenc#sha256"/>
        <DigestValue>jhnGMJ2/58PgANyQ7YCfv/8Ac9Hcb0Jbzh0kkVF0VAs=</DigestValue>
      </Reference>
      <Reference URI="/xl/worksheets/sheet7.xml?ContentType=application/vnd.openxmlformats-officedocument.spreadsheetml.worksheet+xml">
        <DigestMethod Algorithm="http://www.w3.org/2001/04/xmlenc#sha256"/>
        <DigestValue>1NME5JOjdwsagJ7r3ClCx7OT0c03SH8elXamGbKNAt8=</DigestValue>
      </Reference>
      <Reference URI="/xl/worksheets/sheet8.xml?ContentType=application/vnd.openxmlformats-officedocument.spreadsheetml.worksheet+xml">
        <DigestMethod Algorithm="http://www.w3.org/2001/04/xmlenc#sha256"/>
        <DigestValue>zbpUP3Vu5aYA82OWSqe63f6+4NlobrjWLG4wop4sImk=</DigestValue>
      </Reference>
      <Reference URI="/xl/worksheets/sheet9.xml?ContentType=application/vnd.openxmlformats-officedocument.spreadsheetml.worksheet+xml">
        <DigestMethod Algorithm="http://www.w3.org/2001/04/xmlenc#sha256"/>
        <DigestValue>gyDLtDRlT6kHssyARUZGSqS6KcXCk+R2zTfHjN7FcmQ=</DigestValue>
      </Reference>
    </Manifest>
    <SignatureProperties>
      <SignatureProperty Id="idSignatureTime" Target="#idPackageSignature">
        <mdssi:SignatureTime xmlns:mdssi="http://schemas.openxmlformats.org/package/2006/digital-signature">
          <mdssi:Format>YYYY-MM-DDThh:mm:ssTZD</mdssi:Format>
          <mdssi:Value>2023-07-31T16:24:24Z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16.0.16529/25</OfficeVersion>
          <ApplicationVersion>16.0.16529</ApplicationVersion>
          <Monitors>3</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2023-07-31T16:24:24Z</xd:SigningTime>
          <xd:SigningCertificate>
            <xd:Cert>
              <xd:CertDigest>
                <DigestMethod Algorithm="http://www.w3.org/2001/04/xmlenc#sha256"/>
                <DigestValue>26u2b1lI2Sf0EEIcwFU4CEEms9NSkjP3txaJxEHcCys=</DigestValue>
              </xd:CertDigest>
              <xd:IssuerSerial>
                <X509IssuerName>SERIALNUMBER=RUC80080610-7, CN=CODE100 S.A., OU=Prestador Cualificado de Servicios de Confianza, O=ICPP, C=PY</X509IssuerName>
                <X509SerialNumber>139779589682325342926204718834691919451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Indication>
        </xd:SignedDataObject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DAEMSEngagementItemInfo xmlns="http://schemas.microsoft.com/DAEMSEngagementItemInfoXML">
  <EngagementID>5000007028</EngagementID>
  <LogicalEMSServerID>-109903338106937214</LogicalEMSServerID>
  <WorkingPaperID>3857782008800000607</WorkingPaperID>
</DAEMSEngagementItemInfo>
</file>

<file path=customXml/item3.xml><?xml version="1.0" encoding="utf-8"?>
<p:properties xmlns:p="http://schemas.microsoft.com/office/2006/metadata/properties" xmlns:xsi="http://www.w3.org/2001/XMLSchema-instance" xmlns:pc="http://schemas.microsoft.com/office/infopath/2007/PartnerControls">
  <documentManagement>
    <TaxCatchAll xmlns="df3d6109-0b77-46d1-b89c-8b39010869f2" xsi:nil="true"/>
    <lcf76f155ced4ddcb4097134ff3c332f xmlns="b934fac7-a2ac-41e0-adc5-9ae2ade0ae87">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C89D480F483A74F967A303BA758D95A" ma:contentTypeVersion="16" ma:contentTypeDescription="Create a new document." ma:contentTypeScope="" ma:versionID="8311bf53e8a208f8a7ac0a0dcb8bc3a4">
  <xsd:schema xmlns:xsd="http://www.w3.org/2001/XMLSchema" xmlns:xs="http://www.w3.org/2001/XMLSchema" xmlns:p="http://schemas.microsoft.com/office/2006/metadata/properties" xmlns:ns2="df3d6109-0b77-46d1-b89c-8b39010869f2" xmlns:ns3="b934fac7-a2ac-41e0-adc5-9ae2ade0ae87" targetNamespace="http://schemas.microsoft.com/office/2006/metadata/properties" ma:root="true" ma:fieldsID="aab2652f86833031c34d56adf98c5b4a" ns2:_="" ns3:_="">
    <xsd:import namespace="df3d6109-0b77-46d1-b89c-8b39010869f2"/>
    <xsd:import namespace="b934fac7-a2ac-41e0-adc5-9ae2ade0ae8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MediaServiceOCR" minOccurs="0"/>
                <xsd:element ref="ns3:lcf76f155ced4ddcb4097134ff3c332f" minOccurs="0"/>
                <xsd:element ref="ns2:TaxCatchAll"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3d6109-0b77-46d1-b89c-8b39010869f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7a905bb-bf1d-46e3-b158-cfd94d0bbb73}" ma:internalName="TaxCatchAll" ma:showField="CatchAllData" ma:web="df3d6109-0b77-46d1-b89c-8b39010869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34fac7-a2ac-41e0-adc5-9ae2ade0ae8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0e3dc64-6ff8-435f-b730-7d3d8adfae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P a r t M a p   x m l n s : x s i = " h t t p : / / w w w . w 3 . o r g / 2 0 0 1 / X M L S c h e m a - i n s t a n c e "   x m l n s : x s d = " h t t p : / / w w w . w 3 . o r g / 2 0 0 1 / X M L S c h e m a " >  
     < P a r t s >  
         < P a r t I t e m >  
             < P r o p e r t y N a m e > T B L i n k T y p e L i n k H i g h l i g h t < / P r o p e r t y N a m e >  
             < V a l u e > T r u e < / V a l u e >  
         < / P a r t I t e m >  
         < P a r t I t e m >  
             < P r o p e r t y N a m e > D A L i n k T y p e L i n k H i g h l i g h t < / P r o p e r t y N a m e >  
             < V a l u e > T r u e < / V a l u e >  
         < / P a r t I t e m >  
     < / P a r t s >  
 < / P a r t M a p > 
</file>

<file path=customXml/itemProps1.xml><?xml version="1.0" encoding="utf-8"?>
<ds:datastoreItem xmlns:ds="http://schemas.openxmlformats.org/officeDocument/2006/customXml" ds:itemID="{BECDCC95-63FA-45C9-A183-792F77F06ADC}">
  <ds:schemaRefs>
    <ds:schemaRef ds:uri="http://schemas.microsoft.com/sharepoint/v3/contenttype/forms"/>
  </ds:schemaRefs>
</ds:datastoreItem>
</file>

<file path=customXml/itemProps2.xml><?xml version="1.0" encoding="utf-8"?>
<ds:datastoreItem xmlns:ds="http://schemas.openxmlformats.org/officeDocument/2006/customXml" ds:itemID="{6CB7CD63-19F5-45D2-8CF7-EE712EC7D985}">
  <ds:schemaRefs>
    <ds:schemaRef ds:uri="http://schemas.microsoft.com/DAEMSEngagementItemInfoXML"/>
  </ds:schemaRefs>
</ds:datastoreItem>
</file>

<file path=customXml/itemProps3.xml><?xml version="1.0" encoding="utf-8"?>
<ds:datastoreItem xmlns:ds="http://schemas.openxmlformats.org/officeDocument/2006/customXml" ds:itemID="{60E6BCD2-5FF8-4228-806A-64630D268C28}">
  <ds:schemaRefs>
    <ds:schemaRef ds:uri="http://schemas.openxmlformats.org/package/2006/metadata/core-properties"/>
    <ds:schemaRef ds:uri="http://schemas.microsoft.com/office/2006/documentManagement/types"/>
    <ds:schemaRef ds:uri="http://purl.org/dc/dcmitype/"/>
    <ds:schemaRef ds:uri="http://purl.org/dc/elements/1.1/"/>
    <ds:schemaRef ds:uri="http://www.w3.org/XML/1998/namespace"/>
    <ds:schemaRef ds:uri="http://schemas.microsoft.com/office/2006/metadata/properties"/>
    <ds:schemaRef ds:uri="b934fac7-a2ac-41e0-adc5-9ae2ade0ae87"/>
    <ds:schemaRef ds:uri="http://purl.org/dc/terms/"/>
    <ds:schemaRef ds:uri="http://schemas.microsoft.com/office/infopath/2007/PartnerControls"/>
    <ds:schemaRef ds:uri="df3d6109-0b77-46d1-b89c-8b39010869f2"/>
  </ds:schemaRefs>
</ds:datastoreItem>
</file>

<file path=customXml/itemProps4.xml><?xml version="1.0" encoding="utf-8"?>
<ds:datastoreItem xmlns:ds="http://schemas.openxmlformats.org/officeDocument/2006/customXml" ds:itemID="{8391E94F-780D-4BAE-BE0D-59D76A90FF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3d6109-0b77-46d1-b89c-8b39010869f2"/>
    <ds:schemaRef ds:uri="b934fac7-a2ac-41e0-adc5-9ae2ade0a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EE91FA5-E0D8-496D-80A4-E13D507CFDE1}">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Portada</vt:lpstr>
      <vt:lpstr>Información General</vt:lpstr>
      <vt:lpstr>BG 062023</vt:lpstr>
      <vt:lpstr>BG</vt:lpstr>
      <vt:lpstr>EERR</vt:lpstr>
      <vt:lpstr>EFE</vt:lpstr>
      <vt:lpstr>VPN</vt:lpstr>
      <vt:lpstr>CA EF</vt:lpstr>
      <vt:lpstr>Notas 1 a Nota 3</vt:lpstr>
      <vt:lpstr>Nota 4 a Nota 9</vt:lpstr>
      <vt:lpstr>BG!Área_de_impresión</vt:lpstr>
      <vt:lpstr>EERR!Área_de_impresión</vt:lpstr>
      <vt:lpstr>EFE!Área_de_impresión</vt:lpstr>
      <vt:lpstr>'Nota 4 a Nota 9'!Área_de_impresión</vt:lpstr>
      <vt:lpstr>'Notas 1 a Nota 3'!Área_de_impresión</vt:lpstr>
      <vt:lpstr>VPN!Área_de_impresión</vt:lpstr>
      <vt:lpstr>'Nota 4 a Nota 9'!OLE_LINK1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Aller</dc:creator>
  <cp:lastModifiedBy>Dahiana Fabiana Sánchez Chaparro</cp:lastModifiedBy>
  <cp:lastPrinted>2021-04-13T18:52:19Z</cp:lastPrinted>
  <dcterms:created xsi:type="dcterms:W3CDTF">2016-08-27T16:35:25Z</dcterms:created>
  <dcterms:modified xsi:type="dcterms:W3CDTF">2023-07-31T16:15:45Z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2022-03-31T00:16:55Z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549a9945-6669-4f3a-a3fa-86ec96d5e134</vt:lpwstr>
  </property>
  <property fmtid="{D5CDD505-2E9C-101B-9397-08002B2CF9AE}" pid="8" name="MSIP_Label_ea60d57e-af5b-4752-ac57-3e4f28ca11dc_ContentBits">
    <vt:lpwstr>0</vt:lpwstr>
  </property>
  <property fmtid="{D5CDD505-2E9C-101B-9397-08002B2CF9AE}" pid="9" name="ContentTypeId">
    <vt:lpwstr>0x0101003C89D480F483A74F967A303BA758D95A</vt:lpwstr>
  </property>
  <property fmtid="{D5CDD505-2E9C-101B-9397-08002B2CF9AE}" pid="10" name="MediaServiceImageTags">
    <vt:lpwstr/>
  </property>
</Properties>
</file>